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1895.CENACE\Downloads\"/>
    </mc:Choice>
  </mc:AlternateContent>
  <xr:revisionPtr revIDLastSave="0" documentId="8_{0D872D38-00DD-4F52-AB0C-349575CB03E1}" xr6:coauthVersionLast="47" xr6:coauthVersionMax="47" xr10:uidLastSave="{00000000-0000-0000-0000-000000000000}"/>
  <bookViews>
    <workbookView xWindow="28680" yWindow="1440" windowWidth="29040" windowHeight="15720" xr2:uid="{EDF78CCF-35D5-4A9E-8A2B-3CC60899CCED}"/>
  </bookViews>
  <sheets>
    <sheet name="Reporte Área Pública" sheetId="1" r:id="rId1"/>
  </sheets>
  <externalReferences>
    <externalReference r:id="rId2"/>
    <externalReference r:id="rId3"/>
  </externalReferences>
  <definedNames>
    <definedName name="_xlnm._FilterDatabase" localSheetId="0" hidden="1">'Reporte Área Pública'!#REF!</definedName>
    <definedName name="_xlnm.Print_Area" localSheetId="0">'Reporte Área Pública'!$B$1:$CE$43</definedName>
    <definedName name="dsvsdfasdf">'[2]Listas Homologada'!$B$2:$B$9</definedName>
    <definedName name="dsvsvsd">[2]!Tabla3[ESTATUS DE LA OBRA]</definedName>
    <definedName name="ESTATUS">[1]!STATUS[[#All],[ESTATUS OBRA]]</definedName>
    <definedName name="ESTATUS1">[1]!STATUS[ESTATUS OBRA]</definedName>
    <definedName name="Region">'[1]Lista Homologada'!$B$2:$B$11</definedName>
    <definedName name="Tecnologia">[1]!TEC[TECNOLOGÍAS]</definedName>
    <definedName name="TipoA">[1]!ACT[TIPO ACTUALIZACIÓN]</definedName>
    <definedName name="TipoB">[1]!ELEMENT[TIPO ELEMENTO]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K318" i="1" l="1"/>
  <c r="CJ318" i="1"/>
  <c r="CI318" i="1"/>
  <c r="CH318" i="1"/>
  <c r="CG318" i="1"/>
  <c r="CF318" i="1"/>
  <c r="CK317" i="1"/>
  <c r="CJ317" i="1"/>
  <c r="CI317" i="1"/>
  <c r="CH317" i="1"/>
  <c r="CG317" i="1"/>
  <c r="CF317" i="1"/>
  <c r="CK316" i="1"/>
  <c r="CJ316" i="1"/>
  <c r="CI316" i="1"/>
  <c r="CH316" i="1"/>
  <c r="CG316" i="1"/>
  <c r="CF316" i="1"/>
  <c r="CK315" i="1"/>
  <c r="CJ315" i="1"/>
  <c r="CI315" i="1"/>
  <c r="CH315" i="1"/>
  <c r="CG315" i="1"/>
  <c r="CF315" i="1"/>
  <c r="CK314" i="1"/>
  <c r="CJ314" i="1"/>
  <c r="CI314" i="1"/>
  <c r="CH314" i="1"/>
  <c r="CG314" i="1"/>
  <c r="CF314" i="1"/>
  <c r="CK313" i="1"/>
  <c r="CJ313" i="1"/>
  <c r="CI313" i="1"/>
  <c r="CH313" i="1"/>
  <c r="CG313" i="1"/>
  <c r="CF313" i="1"/>
  <c r="CK312" i="1"/>
  <c r="CJ312" i="1"/>
  <c r="CI312" i="1"/>
  <c r="CH312" i="1"/>
  <c r="CG312" i="1"/>
  <c r="CF312" i="1"/>
  <c r="CK311" i="1"/>
  <c r="CJ311" i="1"/>
  <c r="CI311" i="1"/>
  <c r="CH311" i="1"/>
  <c r="CG311" i="1"/>
  <c r="CF311" i="1"/>
  <c r="CK310" i="1"/>
  <c r="CJ310" i="1"/>
  <c r="CI310" i="1"/>
  <c r="CH310" i="1"/>
  <c r="CG310" i="1"/>
  <c r="CF310" i="1"/>
  <c r="CK309" i="1"/>
  <c r="CJ309" i="1"/>
  <c r="CI309" i="1"/>
  <c r="CH309" i="1"/>
  <c r="CG309" i="1"/>
  <c r="CF309" i="1"/>
  <c r="CK308" i="1"/>
  <c r="CJ308" i="1"/>
  <c r="CI308" i="1"/>
  <c r="CH308" i="1"/>
  <c r="CG308" i="1"/>
  <c r="CF308" i="1"/>
  <c r="CK307" i="1"/>
  <c r="CJ307" i="1"/>
  <c r="CI307" i="1"/>
  <c r="CH307" i="1"/>
  <c r="CG307" i="1"/>
  <c r="CF307" i="1"/>
  <c r="CK306" i="1"/>
  <c r="CJ306" i="1"/>
  <c r="CI306" i="1"/>
  <c r="CH306" i="1"/>
  <c r="CG306" i="1"/>
  <c r="CF306" i="1"/>
  <c r="CK305" i="1"/>
  <c r="CJ305" i="1"/>
  <c r="CI305" i="1"/>
  <c r="CH305" i="1"/>
  <c r="CG305" i="1"/>
  <c r="CF305" i="1"/>
  <c r="CK304" i="1"/>
  <c r="CJ304" i="1"/>
  <c r="CI304" i="1"/>
  <c r="CH304" i="1"/>
  <c r="CG304" i="1"/>
  <c r="CF304" i="1"/>
  <c r="CK303" i="1"/>
  <c r="CJ303" i="1"/>
  <c r="CI303" i="1"/>
  <c r="CH303" i="1"/>
  <c r="CG303" i="1"/>
  <c r="CF303" i="1"/>
  <c r="CK302" i="1"/>
  <c r="CJ302" i="1"/>
  <c r="CI302" i="1"/>
  <c r="CH302" i="1"/>
  <c r="CG302" i="1"/>
  <c r="CF302" i="1"/>
  <c r="CK301" i="1"/>
  <c r="CJ301" i="1"/>
  <c r="CI301" i="1"/>
  <c r="CH301" i="1"/>
  <c r="CG301" i="1"/>
  <c r="CF301" i="1"/>
  <c r="CK300" i="1"/>
  <c r="CJ300" i="1"/>
  <c r="CI300" i="1"/>
  <c r="CH300" i="1"/>
  <c r="CG300" i="1"/>
  <c r="CF300" i="1"/>
  <c r="CK299" i="1"/>
  <c r="CJ299" i="1"/>
  <c r="CI299" i="1"/>
  <c r="CH299" i="1"/>
  <c r="CG299" i="1"/>
  <c r="CF299" i="1"/>
  <c r="CK298" i="1"/>
  <c r="CJ298" i="1"/>
  <c r="CI298" i="1"/>
  <c r="CH298" i="1"/>
  <c r="CG298" i="1"/>
  <c r="CF298" i="1"/>
  <c r="CK297" i="1"/>
  <c r="CJ297" i="1"/>
  <c r="CI297" i="1"/>
  <c r="CH297" i="1"/>
  <c r="CG297" i="1"/>
  <c r="CF297" i="1"/>
  <c r="CK296" i="1"/>
  <c r="CJ296" i="1"/>
  <c r="CI296" i="1"/>
  <c r="CH296" i="1"/>
  <c r="CG296" i="1"/>
  <c r="CF296" i="1"/>
  <c r="CK295" i="1"/>
  <c r="CJ295" i="1"/>
  <c r="CI295" i="1"/>
  <c r="CH295" i="1"/>
  <c r="CG295" i="1"/>
  <c r="CF295" i="1"/>
  <c r="CK294" i="1"/>
  <c r="CJ294" i="1"/>
  <c r="CI294" i="1"/>
  <c r="CH294" i="1"/>
  <c r="CG294" i="1"/>
  <c r="CF294" i="1"/>
  <c r="CK293" i="1"/>
  <c r="CJ293" i="1"/>
  <c r="CI293" i="1"/>
  <c r="CH293" i="1"/>
  <c r="CG293" i="1"/>
  <c r="CF293" i="1"/>
  <c r="CK292" i="1"/>
  <c r="CJ292" i="1"/>
  <c r="CI292" i="1"/>
  <c r="CH292" i="1"/>
  <c r="CG292" i="1"/>
  <c r="CF292" i="1"/>
  <c r="CK291" i="1"/>
  <c r="CJ291" i="1"/>
  <c r="CI291" i="1"/>
  <c r="CH291" i="1"/>
  <c r="CG291" i="1"/>
  <c r="CF291" i="1"/>
  <c r="CK290" i="1"/>
  <c r="CJ290" i="1"/>
  <c r="CI290" i="1"/>
  <c r="CH290" i="1"/>
  <c r="CG290" i="1"/>
  <c r="CF290" i="1"/>
  <c r="CK289" i="1"/>
  <c r="CJ289" i="1"/>
  <c r="CI289" i="1"/>
  <c r="CH289" i="1"/>
  <c r="CG289" i="1"/>
  <c r="CF289" i="1"/>
  <c r="CK288" i="1"/>
  <c r="CJ288" i="1"/>
  <c r="CI288" i="1"/>
  <c r="CH288" i="1"/>
  <c r="CG288" i="1"/>
  <c r="CF288" i="1"/>
  <c r="CK287" i="1"/>
  <c r="CJ287" i="1"/>
  <c r="CI287" i="1"/>
  <c r="CH287" i="1"/>
  <c r="CG287" i="1"/>
  <c r="CF287" i="1"/>
  <c r="CK286" i="1"/>
  <c r="CJ286" i="1"/>
  <c r="CI286" i="1"/>
  <c r="CH286" i="1"/>
  <c r="CG286" i="1"/>
  <c r="CF286" i="1"/>
  <c r="CK285" i="1"/>
  <c r="CJ285" i="1"/>
  <c r="CI285" i="1"/>
  <c r="CH285" i="1"/>
  <c r="CG285" i="1"/>
  <c r="CF285" i="1"/>
  <c r="CK284" i="1"/>
  <c r="CJ284" i="1"/>
  <c r="CI284" i="1"/>
  <c r="CH284" i="1"/>
  <c r="CG284" i="1"/>
  <c r="CF284" i="1"/>
  <c r="CK283" i="1"/>
  <c r="CJ283" i="1"/>
  <c r="CI283" i="1"/>
  <c r="CH283" i="1"/>
  <c r="CG283" i="1"/>
  <c r="CF283" i="1"/>
  <c r="CK282" i="1"/>
  <c r="CJ282" i="1"/>
  <c r="CI282" i="1"/>
  <c r="CH282" i="1"/>
  <c r="CG282" i="1"/>
  <c r="CF282" i="1"/>
  <c r="CK281" i="1"/>
  <c r="CJ281" i="1"/>
  <c r="CI281" i="1"/>
  <c r="CH281" i="1"/>
  <c r="CG281" i="1"/>
  <c r="CF281" i="1"/>
  <c r="CK280" i="1"/>
  <c r="CJ280" i="1"/>
  <c r="CI280" i="1"/>
  <c r="CH280" i="1"/>
  <c r="CG280" i="1"/>
  <c r="CF280" i="1"/>
  <c r="CK279" i="1"/>
  <c r="CJ279" i="1"/>
  <c r="CI279" i="1"/>
  <c r="CH279" i="1"/>
  <c r="CG279" i="1"/>
  <c r="CF279" i="1"/>
  <c r="CK278" i="1"/>
  <c r="CJ278" i="1"/>
  <c r="CI278" i="1"/>
  <c r="CH278" i="1"/>
  <c r="CG278" i="1"/>
  <c r="CF278" i="1"/>
  <c r="CK277" i="1"/>
  <c r="CJ277" i="1"/>
  <c r="CI277" i="1"/>
  <c r="CH277" i="1"/>
  <c r="CG277" i="1"/>
  <c r="CF277" i="1"/>
  <c r="CK276" i="1"/>
  <c r="CJ276" i="1"/>
  <c r="CI276" i="1"/>
  <c r="CH276" i="1"/>
  <c r="CG276" i="1"/>
  <c r="CF276" i="1"/>
  <c r="CK275" i="1"/>
  <c r="CJ275" i="1"/>
  <c r="CI275" i="1"/>
  <c r="CH275" i="1"/>
  <c r="CG275" i="1"/>
  <c r="CF275" i="1"/>
  <c r="CK274" i="1"/>
  <c r="CJ274" i="1"/>
  <c r="CI274" i="1"/>
  <c r="CH274" i="1"/>
  <c r="CG274" i="1"/>
  <c r="CF274" i="1"/>
  <c r="CK273" i="1"/>
  <c r="CJ273" i="1"/>
  <c r="CI273" i="1"/>
  <c r="CH273" i="1"/>
  <c r="CG273" i="1"/>
  <c r="CF273" i="1"/>
  <c r="CK272" i="1"/>
  <c r="CJ272" i="1"/>
  <c r="CI272" i="1"/>
  <c r="CH272" i="1"/>
  <c r="CG272" i="1"/>
  <c r="CF272" i="1"/>
  <c r="CK271" i="1"/>
  <c r="CJ271" i="1"/>
  <c r="CI271" i="1"/>
  <c r="CH271" i="1"/>
  <c r="CG271" i="1"/>
  <c r="CF271" i="1"/>
  <c r="CK270" i="1"/>
  <c r="CJ270" i="1"/>
  <c r="CI270" i="1"/>
  <c r="CH270" i="1"/>
  <c r="CG270" i="1"/>
  <c r="CF270" i="1"/>
  <c r="CK269" i="1"/>
  <c r="CJ269" i="1"/>
  <c r="CI269" i="1"/>
  <c r="CH269" i="1"/>
  <c r="CG269" i="1"/>
  <c r="CF269" i="1"/>
  <c r="CK268" i="1"/>
  <c r="CJ268" i="1"/>
  <c r="CI268" i="1"/>
  <c r="CH268" i="1"/>
  <c r="CG268" i="1"/>
  <c r="CF268" i="1"/>
  <c r="CK267" i="1"/>
  <c r="CJ267" i="1"/>
  <c r="CI267" i="1"/>
  <c r="CH267" i="1"/>
  <c r="CG267" i="1"/>
  <c r="CF267" i="1"/>
  <c r="CK266" i="1"/>
  <c r="CJ266" i="1"/>
  <c r="CI266" i="1"/>
  <c r="CH266" i="1"/>
  <c r="CG266" i="1"/>
  <c r="CF266" i="1"/>
  <c r="CK265" i="1"/>
  <c r="CJ265" i="1"/>
  <c r="CI265" i="1"/>
  <c r="CH265" i="1"/>
  <c r="CG265" i="1"/>
  <c r="CF265" i="1"/>
  <c r="CK264" i="1"/>
  <c r="CJ264" i="1"/>
  <c r="CI264" i="1"/>
  <c r="CH264" i="1"/>
  <c r="CG264" i="1"/>
  <c r="CF264" i="1"/>
  <c r="CK263" i="1"/>
  <c r="CJ263" i="1"/>
  <c r="CI263" i="1"/>
  <c r="CH263" i="1"/>
  <c r="CG263" i="1"/>
  <c r="CF263" i="1"/>
  <c r="CK262" i="1"/>
  <c r="CJ262" i="1"/>
  <c r="CI262" i="1"/>
  <c r="CH262" i="1"/>
  <c r="CG262" i="1"/>
  <c r="CF262" i="1"/>
  <c r="CK261" i="1"/>
  <c r="CJ261" i="1"/>
  <c r="CI261" i="1"/>
  <c r="CH261" i="1"/>
  <c r="CG261" i="1"/>
  <c r="CF261" i="1"/>
  <c r="CK260" i="1"/>
  <c r="CJ260" i="1"/>
  <c r="CI260" i="1"/>
  <c r="CH260" i="1"/>
  <c r="CG260" i="1"/>
  <c r="CF260" i="1"/>
  <c r="CK259" i="1"/>
  <c r="CJ259" i="1"/>
  <c r="CI259" i="1"/>
  <c r="CH259" i="1"/>
  <c r="CG259" i="1"/>
  <c r="CF259" i="1"/>
  <c r="CK258" i="1"/>
  <c r="CJ258" i="1"/>
  <c r="CI258" i="1"/>
  <c r="CH258" i="1"/>
  <c r="CG258" i="1"/>
  <c r="CF258" i="1"/>
  <c r="CK257" i="1"/>
  <c r="CJ257" i="1"/>
  <c r="CI257" i="1"/>
  <c r="CH257" i="1"/>
  <c r="CG257" i="1"/>
  <c r="CF257" i="1"/>
  <c r="CK256" i="1"/>
  <c r="CJ256" i="1"/>
  <c r="CI256" i="1"/>
  <c r="CH256" i="1"/>
  <c r="CG256" i="1"/>
  <c r="CF256" i="1"/>
  <c r="CK255" i="1"/>
  <c r="CJ255" i="1"/>
  <c r="CI255" i="1"/>
  <c r="CH255" i="1"/>
  <c r="CG255" i="1"/>
  <c r="CF255" i="1"/>
  <c r="CK254" i="1"/>
  <c r="CJ254" i="1"/>
  <c r="CI254" i="1"/>
  <c r="CH254" i="1"/>
  <c r="CG254" i="1"/>
  <c r="CF254" i="1"/>
  <c r="CK253" i="1"/>
  <c r="CJ253" i="1"/>
  <c r="CI253" i="1"/>
  <c r="CH253" i="1"/>
  <c r="CG253" i="1"/>
  <c r="CF253" i="1"/>
  <c r="CK252" i="1"/>
  <c r="CJ252" i="1"/>
  <c r="CI252" i="1"/>
  <c r="CH252" i="1"/>
  <c r="CG252" i="1"/>
  <c r="CF252" i="1"/>
  <c r="CK251" i="1"/>
  <c r="CJ251" i="1"/>
  <c r="CI251" i="1"/>
  <c r="CH251" i="1"/>
  <c r="CG251" i="1"/>
  <c r="CF251" i="1"/>
  <c r="CK250" i="1"/>
  <c r="CJ250" i="1"/>
  <c r="CI250" i="1"/>
  <c r="CH250" i="1"/>
  <c r="CG250" i="1"/>
  <c r="CF250" i="1"/>
  <c r="CK249" i="1"/>
  <c r="CJ249" i="1"/>
  <c r="CI249" i="1"/>
  <c r="CH249" i="1"/>
  <c r="CG249" i="1"/>
  <c r="CF249" i="1"/>
  <c r="CK248" i="1"/>
  <c r="CJ248" i="1"/>
  <c r="CI248" i="1"/>
  <c r="CH248" i="1"/>
  <c r="CG248" i="1"/>
  <c r="CF248" i="1"/>
  <c r="CK247" i="1"/>
  <c r="CJ247" i="1"/>
  <c r="CI247" i="1"/>
  <c r="CH247" i="1"/>
  <c r="CG247" i="1"/>
  <c r="CF247" i="1"/>
  <c r="CK246" i="1"/>
  <c r="CJ246" i="1"/>
  <c r="CI246" i="1"/>
  <c r="CH246" i="1"/>
  <c r="CG246" i="1"/>
  <c r="CF246" i="1"/>
  <c r="CK245" i="1"/>
  <c r="CJ245" i="1"/>
  <c r="CI245" i="1"/>
  <c r="CH245" i="1"/>
  <c r="CG245" i="1"/>
  <c r="CF245" i="1"/>
  <c r="CK244" i="1"/>
  <c r="CJ244" i="1"/>
  <c r="CI244" i="1"/>
  <c r="CH244" i="1"/>
  <c r="CG244" i="1"/>
  <c r="CF244" i="1"/>
  <c r="CK243" i="1"/>
  <c r="CJ243" i="1"/>
  <c r="CI243" i="1"/>
  <c r="CH243" i="1"/>
  <c r="CG243" i="1"/>
  <c r="CF243" i="1"/>
  <c r="CK242" i="1"/>
  <c r="CJ242" i="1"/>
  <c r="CI242" i="1"/>
  <c r="CH242" i="1"/>
  <c r="CG242" i="1"/>
  <c r="CF242" i="1"/>
  <c r="CK241" i="1"/>
  <c r="CJ241" i="1"/>
  <c r="CI241" i="1"/>
  <c r="CH241" i="1"/>
  <c r="CG241" i="1"/>
  <c r="CF241" i="1"/>
  <c r="CK240" i="1"/>
  <c r="CJ240" i="1"/>
  <c r="CI240" i="1"/>
  <c r="CH240" i="1"/>
  <c r="CG240" i="1"/>
  <c r="CF240" i="1"/>
  <c r="CK239" i="1"/>
  <c r="CJ239" i="1"/>
  <c r="CI239" i="1"/>
  <c r="CH239" i="1"/>
  <c r="CG239" i="1"/>
  <c r="CF239" i="1"/>
  <c r="CK238" i="1"/>
  <c r="CJ238" i="1"/>
  <c r="CI238" i="1"/>
  <c r="CH238" i="1"/>
  <c r="CG238" i="1"/>
  <c r="CF238" i="1"/>
  <c r="CK237" i="1"/>
  <c r="CJ237" i="1"/>
  <c r="CI237" i="1"/>
  <c r="CH237" i="1"/>
  <c r="CG237" i="1"/>
  <c r="CF237" i="1"/>
  <c r="CK236" i="1"/>
  <c r="CJ236" i="1"/>
  <c r="CI236" i="1"/>
  <c r="CH236" i="1"/>
  <c r="CG236" i="1"/>
  <c r="CF236" i="1"/>
  <c r="CK235" i="1"/>
  <c r="CJ235" i="1"/>
  <c r="CI235" i="1"/>
  <c r="CH235" i="1"/>
  <c r="CG235" i="1"/>
  <c r="CF235" i="1"/>
  <c r="CK234" i="1"/>
  <c r="CJ234" i="1"/>
  <c r="CI234" i="1"/>
  <c r="CH234" i="1"/>
  <c r="CG234" i="1"/>
  <c r="CF234" i="1"/>
  <c r="CK233" i="1"/>
  <c r="CJ233" i="1"/>
  <c r="CI233" i="1"/>
  <c r="CH233" i="1"/>
  <c r="CG233" i="1"/>
  <c r="CF233" i="1"/>
  <c r="CK232" i="1"/>
  <c r="CJ232" i="1"/>
  <c r="CI232" i="1"/>
  <c r="CH232" i="1"/>
  <c r="CG232" i="1"/>
  <c r="CF232" i="1"/>
  <c r="CK231" i="1"/>
  <c r="CJ231" i="1"/>
  <c r="CI231" i="1"/>
  <c r="CH231" i="1"/>
  <c r="CG231" i="1"/>
  <c r="CF231" i="1"/>
  <c r="CK230" i="1"/>
  <c r="CJ230" i="1"/>
  <c r="CI230" i="1"/>
  <c r="CH230" i="1"/>
  <c r="CG230" i="1"/>
  <c r="CF230" i="1"/>
  <c r="CK229" i="1"/>
  <c r="CJ229" i="1"/>
  <c r="CI229" i="1"/>
  <c r="CH229" i="1"/>
  <c r="CG229" i="1"/>
  <c r="CF229" i="1"/>
  <c r="CK228" i="1"/>
  <c r="CJ228" i="1"/>
  <c r="CI228" i="1"/>
  <c r="CH228" i="1"/>
  <c r="CG228" i="1"/>
  <c r="CF228" i="1"/>
  <c r="CK227" i="1"/>
  <c r="CJ227" i="1"/>
  <c r="CI227" i="1"/>
  <c r="CH227" i="1"/>
  <c r="CG227" i="1"/>
  <c r="CF227" i="1"/>
  <c r="CK226" i="1"/>
  <c r="CJ226" i="1"/>
  <c r="CI226" i="1"/>
  <c r="CH226" i="1"/>
  <c r="CG226" i="1"/>
  <c r="CF226" i="1"/>
  <c r="CK225" i="1"/>
  <c r="CJ225" i="1"/>
  <c r="CI225" i="1"/>
  <c r="CH225" i="1"/>
  <c r="CG225" i="1"/>
  <c r="CF225" i="1"/>
  <c r="CK224" i="1"/>
  <c r="CJ224" i="1"/>
  <c r="CI224" i="1"/>
  <c r="CH224" i="1"/>
  <c r="CG224" i="1"/>
  <c r="CF224" i="1"/>
  <c r="CK223" i="1"/>
  <c r="CJ223" i="1"/>
  <c r="CI223" i="1"/>
  <c r="CH223" i="1"/>
  <c r="CG223" i="1"/>
  <c r="CF223" i="1"/>
  <c r="CK222" i="1"/>
  <c r="CJ222" i="1"/>
  <c r="CI222" i="1"/>
  <c r="CH222" i="1"/>
  <c r="CG222" i="1"/>
  <c r="CF222" i="1"/>
  <c r="CK221" i="1"/>
  <c r="CJ221" i="1"/>
  <c r="CI221" i="1"/>
  <c r="CH221" i="1"/>
  <c r="CG221" i="1"/>
  <c r="CF221" i="1"/>
  <c r="CK220" i="1"/>
  <c r="CJ220" i="1"/>
  <c r="CI220" i="1"/>
  <c r="CH220" i="1"/>
  <c r="CG220" i="1"/>
  <c r="CF220" i="1"/>
  <c r="CK219" i="1"/>
  <c r="CJ219" i="1"/>
  <c r="CI219" i="1"/>
  <c r="CH219" i="1"/>
  <c r="CG219" i="1"/>
  <c r="CF219" i="1"/>
  <c r="CK218" i="1"/>
  <c r="CJ218" i="1"/>
  <c r="CI218" i="1"/>
  <c r="CH218" i="1"/>
  <c r="CG218" i="1"/>
  <c r="CF218" i="1"/>
  <c r="CK217" i="1"/>
  <c r="CJ217" i="1"/>
  <c r="CI217" i="1"/>
  <c r="CH217" i="1"/>
  <c r="CG217" i="1"/>
  <c r="CF217" i="1"/>
  <c r="CK216" i="1"/>
  <c r="CJ216" i="1"/>
  <c r="CI216" i="1"/>
  <c r="CH216" i="1"/>
  <c r="CG216" i="1"/>
  <c r="CF216" i="1"/>
  <c r="CK215" i="1"/>
  <c r="CJ215" i="1"/>
  <c r="CI215" i="1"/>
  <c r="CH215" i="1"/>
  <c r="CG215" i="1"/>
  <c r="CF215" i="1"/>
  <c r="CK214" i="1"/>
  <c r="CJ214" i="1"/>
  <c r="CI214" i="1"/>
  <c r="CH214" i="1"/>
  <c r="CG214" i="1"/>
  <c r="CF214" i="1"/>
  <c r="CK213" i="1"/>
  <c r="CJ213" i="1"/>
  <c r="CI213" i="1"/>
  <c r="CH213" i="1"/>
  <c r="CG213" i="1"/>
  <c r="CF213" i="1"/>
  <c r="CK212" i="1"/>
  <c r="CJ212" i="1"/>
  <c r="CI212" i="1"/>
  <c r="CH212" i="1"/>
  <c r="CG212" i="1"/>
  <c r="CF212" i="1"/>
  <c r="CK211" i="1"/>
  <c r="CJ211" i="1"/>
  <c r="CI211" i="1"/>
  <c r="CH211" i="1"/>
  <c r="CG211" i="1"/>
  <c r="CF211" i="1"/>
  <c r="CK210" i="1"/>
  <c r="CJ210" i="1"/>
  <c r="CI210" i="1"/>
  <c r="CH210" i="1"/>
  <c r="CG210" i="1"/>
  <c r="CF210" i="1"/>
  <c r="CK209" i="1"/>
  <c r="CJ209" i="1"/>
  <c r="CI209" i="1"/>
  <c r="CH209" i="1"/>
  <c r="CG209" i="1"/>
  <c r="CF209" i="1"/>
  <c r="CK208" i="1"/>
  <c r="CJ208" i="1"/>
  <c r="CI208" i="1"/>
  <c r="CH208" i="1"/>
  <c r="CG208" i="1"/>
  <c r="CF208" i="1"/>
  <c r="CK207" i="1"/>
  <c r="CJ207" i="1"/>
  <c r="CI207" i="1"/>
  <c r="CH207" i="1"/>
  <c r="CG207" i="1"/>
  <c r="CF207" i="1"/>
  <c r="CK206" i="1"/>
  <c r="CJ206" i="1"/>
  <c r="CI206" i="1"/>
  <c r="CH206" i="1"/>
  <c r="CG206" i="1"/>
  <c r="CF206" i="1"/>
  <c r="CK205" i="1"/>
  <c r="CJ205" i="1"/>
  <c r="CI205" i="1"/>
  <c r="CH205" i="1"/>
  <c r="CG205" i="1"/>
  <c r="CF205" i="1"/>
  <c r="CK204" i="1"/>
  <c r="CJ204" i="1"/>
  <c r="CI204" i="1"/>
  <c r="CH204" i="1"/>
  <c r="CG204" i="1"/>
  <c r="CF204" i="1"/>
  <c r="CK203" i="1"/>
  <c r="CJ203" i="1"/>
  <c r="CI203" i="1"/>
  <c r="CH203" i="1"/>
  <c r="CG203" i="1"/>
  <c r="CF203" i="1"/>
  <c r="CK202" i="1"/>
  <c r="CJ202" i="1"/>
  <c r="CI202" i="1"/>
  <c r="CH202" i="1"/>
  <c r="CG202" i="1"/>
  <c r="CF202" i="1"/>
  <c r="CK201" i="1"/>
  <c r="CJ201" i="1"/>
  <c r="CI201" i="1"/>
  <c r="CH201" i="1"/>
  <c r="CG201" i="1"/>
  <c r="CF201" i="1"/>
  <c r="CK200" i="1"/>
  <c r="CJ200" i="1"/>
  <c r="CI200" i="1"/>
  <c r="CH200" i="1"/>
  <c r="CG200" i="1"/>
  <c r="CF200" i="1"/>
  <c r="CK199" i="1"/>
  <c r="CJ199" i="1"/>
  <c r="CI199" i="1"/>
  <c r="CH199" i="1"/>
  <c r="CG199" i="1"/>
  <c r="CF199" i="1"/>
  <c r="CK198" i="1"/>
  <c r="CJ198" i="1"/>
  <c r="CI198" i="1"/>
  <c r="CH198" i="1"/>
  <c r="CG198" i="1"/>
  <c r="CF198" i="1"/>
  <c r="CK197" i="1"/>
  <c r="CJ197" i="1"/>
  <c r="CI197" i="1"/>
  <c r="CH197" i="1"/>
  <c r="CG197" i="1"/>
  <c r="CF197" i="1"/>
  <c r="CK196" i="1"/>
  <c r="CJ196" i="1"/>
  <c r="CI196" i="1"/>
  <c r="CH196" i="1"/>
  <c r="CG196" i="1"/>
  <c r="CF196" i="1"/>
  <c r="CK195" i="1"/>
  <c r="CJ195" i="1"/>
  <c r="CI195" i="1"/>
  <c r="CH195" i="1"/>
  <c r="CG195" i="1"/>
  <c r="CF195" i="1"/>
  <c r="CK194" i="1"/>
  <c r="CJ194" i="1"/>
  <c r="CI194" i="1"/>
  <c r="CH194" i="1"/>
  <c r="CG194" i="1"/>
  <c r="CF194" i="1"/>
  <c r="CK193" i="1"/>
  <c r="CJ193" i="1"/>
  <c r="CI193" i="1"/>
  <c r="CH193" i="1"/>
  <c r="CG193" i="1"/>
  <c r="CF193" i="1"/>
  <c r="CK192" i="1"/>
  <c r="CJ192" i="1"/>
  <c r="CI192" i="1"/>
  <c r="CH192" i="1"/>
  <c r="CG192" i="1"/>
  <c r="CF192" i="1"/>
  <c r="CK191" i="1"/>
  <c r="CJ191" i="1"/>
  <c r="CI191" i="1"/>
  <c r="CH191" i="1"/>
  <c r="CG191" i="1"/>
  <c r="CF191" i="1"/>
  <c r="CK190" i="1"/>
  <c r="CJ190" i="1"/>
  <c r="CI190" i="1"/>
  <c r="CH190" i="1"/>
  <c r="CG190" i="1"/>
  <c r="CF190" i="1"/>
  <c r="CK189" i="1"/>
  <c r="CJ189" i="1"/>
  <c r="CI189" i="1"/>
  <c r="CH189" i="1"/>
  <c r="CG189" i="1"/>
  <c r="CF189" i="1"/>
  <c r="CK188" i="1"/>
  <c r="CJ188" i="1"/>
  <c r="CI188" i="1"/>
  <c r="CH188" i="1"/>
  <c r="CG188" i="1"/>
  <c r="CF188" i="1"/>
  <c r="CK187" i="1"/>
  <c r="CJ187" i="1"/>
  <c r="CI187" i="1"/>
  <c r="CH187" i="1"/>
  <c r="CG187" i="1"/>
  <c r="CF187" i="1"/>
  <c r="CK186" i="1"/>
  <c r="CJ186" i="1"/>
  <c r="CI186" i="1"/>
  <c r="CH186" i="1"/>
  <c r="CG186" i="1"/>
  <c r="CF186" i="1"/>
  <c r="CK185" i="1"/>
  <c r="CJ185" i="1"/>
  <c r="CI185" i="1"/>
  <c r="CH185" i="1"/>
  <c r="CG185" i="1"/>
  <c r="CF185" i="1"/>
  <c r="CK184" i="1"/>
  <c r="CJ184" i="1"/>
  <c r="CI184" i="1"/>
  <c r="CH184" i="1"/>
  <c r="CG184" i="1"/>
  <c r="CF184" i="1"/>
  <c r="CK183" i="1"/>
  <c r="CJ183" i="1"/>
  <c r="CI183" i="1"/>
  <c r="CH183" i="1"/>
  <c r="CG183" i="1"/>
  <c r="CF183" i="1"/>
  <c r="CK182" i="1"/>
  <c r="CJ182" i="1"/>
  <c r="CI182" i="1"/>
  <c r="CH182" i="1"/>
  <c r="CG182" i="1"/>
  <c r="CF182" i="1"/>
  <c r="CK181" i="1"/>
  <c r="CJ181" i="1"/>
  <c r="CI181" i="1"/>
  <c r="CH181" i="1"/>
  <c r="CG181" i="1"/>
  <c r="CF181" i="1"/>
  <c r="CK180" i="1"/>
  <c r="CJ180" i="1"/>
  <c r="CI180" i="1"/>
  <c r="CH180" i="1"/>
  <c r="CG180" i="1"/>
  <c r="CF180" i="1"/>
  <c r="CK179" i="1"/>
  <c r="CJ179" i="1"/>
  <c r="CI179" i="1"/>
  <c r="CH179" i="1"/>
  <c r="CG179" i="1"/>
  <c r="CF179" i="1"/>
  <c r="CK178" i="1"/>
  <c r="CJ178" i="1"/>
  <c r="CI178" i="1"/>
  <c r="CH178" i="1"/>
  <c r="CG178" i="1"/>
  <c r="CF178" i="1"/>
  <c r="CK177" i="1"/>
  <c r="CJ177" i="1"/>
  <c r="CI177" i="1"/>
  <c r="CH177" i="1"/>
  <c r="CG177" i="1"/>
  <c r="CF177" i="1"/>
  <c r="CK176" i="1"/>
  <c r="CJ176" i="1"/>
  <c r="CI176" i="1"/>
  <c r="CH176" i="1"/>
  <c r="CG176" i="1"/>
  <c r="CF176" i="1"/>
  <c r="CK175" i="1"/>
  <c r="CJ175" i="1"/>
  <c r="CI175" i="1"/>
  <c r="CH175" i="1"/>
  <c r="CG175" i="1"/>
  <c r="CF175" i="1"/>
  <c r="CK174" i="1"/>
  <c r="CJ174" i="1"/>
  <c r="CI174" i="1"/>
  <c r="CH174" i="1"/>
  <c r="CG174" i="1"/>
  <c r="CF174" i="1"/>
  <c r="CK173" i="1"/>
  <c r="CJ173" i="1"/>
  <c r="CI173" i="1"/>
  <c r="CH173" i="1"/>
  <c r="CG173" i="1"/>
  <c r="CF173" i="1"/>
  <c r="CK172" i="1"/>
  <c r="CJ172" i="1"/>
  <c r="CI172" i="1"/>
  <c r="CH172" i="1"/>
  <c r="CG172" i="1"/>
  <c r="CF172" i="1"/>
  <c r="CK171" i="1"/>
  <c r="CJ171" i="1"/>
  <c r="CI171" i="1"/>
  <c r="CH171" i="1"/>
  <c r="CG171" i="1"/>
  <c r="CF171" i="1"/>
  <c r="CK170" i="1"/>
  <c r="CJ170" i="1"/>
  <c r="CI170" i="1"/>
  <c r="CH170" i="1"/>
  <c r="CG170" i="1"/>
  <c r="CF170" i="1"/>
  <c r="CK169" i="1"/>
  <c r="CJ169" i="1"/>
  <c r="CI169" i="1"/>
  <c r="CH169" i="1"/>
  <c r="CG169" i="1"/>
  <c r="CF169" i="1"/>
  <c r="CK168" i="1"/>
  <c r="CJ168" i="1"/>
  <c r="CI168" i="1"/>
  <c r="CH168" i="1"/>
  <c r="CG168" i="1"/>
  <c r="CF168" i="1"/>
  <c r="CK167" i="1"/>
  <c r="CJ167" i="1"/>
  <c r="CI167" i="1"/>
  <c r="CH167" i="1"/>
  <c r="CG167" i="1"/>
  <c r="CF167" i="1"/>
  <c r="CK166" i="1"/>
  <c r="CJ166" i="1"/>
  <c r="CI166" i="1"/>
  <c r="CH166" i="1"/>
  <c r="CG166" i="1"/>
  <c r="CF166" i="1"/>
  <c r="CK165" i="1"/>
  <c r="CJ165" i="1"/>
  <c r="CI165" i="1"/>
  <c r="CH165" i="1"/>
  <c r="CG165" i="1"/>
  <c r="CF165" i="1"/>
  <c r="CK164" i="1"/>
  <c r="CJ164" i="1"/>
  <c r="CI164" i="1"/>
  <c r="CH164" i="1"/>
  <c r="CG164" i="1"/>
  <c r="CF164" i="1"/>
  <c r="CK163" i="1"/>
  <c r="CJ163" i="1"/>
  <c r="CI163" i="1"/>
  <c r="CH163" i="1"/>
  <c r="CG163" i="1"/>
  <c r="CF163" i="1"/>
  <c r="CK162" i="1"/>
  <c r="CJ162" i="1"/>
  <c r="CI162" i="1"/>
  <c r="CH162" i="1"/>
  <c r="CG162" i="1"/>
  <c r="CF162" i="1"/>
  <c r="CK161" i="1"/>
  <c r="CJ161" i="1"/>
  <c r="CI161" i="1"/>
  <c r="CH161" i="1"/>
  <c r="CG161" i="1"/>
  <c r="CF161" i="1"/>
  <c r="CK160" i="1"/>
  <c r="CJ160" i="1"/>
  <c r="CI160" i="1"/>
  <c r="CH160" i="1"/>
  <c r="CG160" i="1"/>
  <c r="CF160" i="1"/>
  <c r="CK159" i="1"/>
  <c r="CJ159" i="1"/>
  <c r="CI159" i="1"/>
  <c r="CH159" i="1"/>
  <c r="CG159" i="1"/>
  <c r="CF159" i="1"/>
  <c r="CK158" i="1"/>
  <c r="CJ158" i="1"/>
  <c r="CI158" i="1"/>
  <c r="CH158" i="1"/>
  <c r="CG158" i="1"/>
  <c r="CF158" i="1"/>
  <c r="CK157" i="1"/>
  <c r="CJ157" i="1"/>
  <c r="CI157" i="1"/>
  <c r="CH157" i="1"/>
  <c r="CG157" i="1"/>
  <c r="CF157" i="1"/>
  <c r="CK156" i="1"/>
  <c r="CJ156" i="1"/>
  <c r="CI156" i="1"/>
  <c r="CH156" i="1"/>
  <c r="CG156" i="1"/>
  <c r="CF156" i="1"/>
  <c r="CK155" i="1"/>
  <c r="CJ155" i="1"/>
  <c r="CI155" i="1"/>
  <c r="CH155" i="1"/>
  <c r="CG155" i="1"/>
  <c r="CF155" i="1"/>
  <c r="CK154" i="1"/>
  <c r="CJ154" i="1"/>
  <c r="CI154" i="1"/>
  <c r="CH154" i="1"/>
  <c r="CG154" i="1"/>
  <c r="CF154" i="1"/>
  <c r="CK153" i="1"/>
  <c r="CJ153" i="1"/>
  <c r="CI153" i="1"/>
  <c r="CH153" i="1"/>
  <c r="CG153" i="1"/>
  <c r="CF153" i="1"/>
  <c r="CK152" i="1"/>
  <c r="CJ152" i="1"/>
  <c r="CI152" i="1"/>
  <c r="CH152" i="1"/>
  <c r="CG152" i="1"/>
  <c r="CF152" i="1"/>
  <c r="CK151" i="1"/>
  <c r="CJ151" i="1"/>
  <c r="CI151" i="1"/>
  <c r="CH151" i="1"/>
  <c r="CG151" i="1"/>
  <c r="CF151" i="1"/>
  <c r="CK150" i="1"/>
  <c r="CJ150" i="1"/>
  <c r="CI150" i="1"/>
  <c r="CH150" i="1"/>
  <c r="CG150" i="1"/>
  <c r="CF150" i="1"/>
  <c r="CK149" i="1"/>
  <c r="CJ149" i="1"/>
  <c r="CI149" i="1"/>
  <c r="CH149" i="1"/>
  <c r="CG149" i="1"/>
  <c r="CF149" i="1"/>
  <c r="CK148" i="1"/>
  <c r="CJ148" i="1"/>
  <c r="CI148" i="1"/>
  <c r="CH148" i="1"/>
  <c r="CG148" i="1"/>
  <c r="CF148" i="1"/>
  <c r="CK147" i="1"/>
  <c r="CJ147" i="1"/>
  <c r="CI147" i="1"/>
  <c r="CH147" i="1"/>
  <c r="CG147" i="1"/>
  <c r="CF147" i="1"/>
  <c r="CK146" i="1"/>
  <c r="CJ146" i="1"/>
  <c r="CI146" i="1"/>
  <c r="CH146" i="1"/>
  <c r="CG146" i="1"/>
  <c r="CF146" i="1"/>
  <c r="CK145" i="1"/>
  <c r="CJ145" i="1"/>
  <c r="CI145" i="1"/>
  <c r="CH145" i="1"/>
  <c r="CG145" i="1"/>
  <c r="CF145" i="1"/>
  <c r="CK144" i="1"/>
  <c r="CJ144" i="1"/>
  <c r="CI144" i="1"/>
  <c r="CH144" i="1"/>
  <c r="CG144" i="1"/>
  <c r="CF144" i="1"/>
  <c r="CK143" i="1"/>
  <c r="CJ143" i="1"/>
  <c r="CI143" i="1"/>
  <c r="CH143" i="1"/>
  <c r="CG143" i="1"/>
  <c r="CF143" i="1"/>
  <c r="CK142" i="1"/>
  <c r="CJ142" i="1"/>
  <c r="CI142" i="1"/>
  <c r="CH142" i="1"/>
  <c r="CG142" i="1"/>
  <c r="CF142" i="1"/>
  <c r="CK141" i="1"/>
  <c r="CJ141" i="1"/>
  <c r="CI141" i="1"/>
  <c r="CH141" i="1"/>
  <c r="CG141" i="1"/>
  <c r="CF141" i="1"/>
  <c r="CK140" i="1"/>
  <c r="CJ140" i="1"/>
  <c r="CI140" i="1"/>
  <c r="CH140" i="1"/>
  <c r="CG140" i="1"/>
  <c r="CF140" i="1"/>
  <c r="CK139" i="1"/>
  <c r="CJ139" i="1"/>
  <c r="CI139" i="1"/>
  <c r="CH139" i="1"/>
  <c r="CG139" i="1"/>
  <c r="CF139" i="1"/>
  <c r="CK138" i="1"/>
  <c r="CJ138" i="1"/>
  <c r="CI138" i="1"/>
  <c r="CH138" i="1"/>
  <c r="CG138" i="1"/>
  <c r="CF138" i="1"/>
  <c r="CK137" i="1"/>
  <c r="CJ137" i="1"/>
  <c r="CI137" i="1"/>
  <c r="CH137" i="1"/>
  <c r="CG137" i="1"/>
  <c r="CF137" i="1"/>
  <c r="CK136" i="1"/>
  <c r="CJ136" i="1"/>
  <c r="CI136" i="1"/>
  <c r="CH136" i="1"/>
  <c r="CG136" i="1"/>
  <c r="CF136" i="1"/>
  <c r="CK135" i="1"/>
  <c r="CJ135" i="1"/>
  <c r="CI135" i="1"/>
  <c r="CH135" i="1"/>
  <c r="CG135" i="1"/>
  <c r="CF135" i="1"/>
  <c r="CK134" i="1"/>
  <c r="CJ134" i="1"/>
  <c r="CI134" i="1"/>
  <c r="CH134" i="1"/>
  <c r="CG134" i="1"/>
  <c r="CF134" i="1"/>
  <c r="CK133" i="1"/>
  <c r="CJ133" i="1"/>
  <c r="CI133" i="1"/>
  <c r="CH133" i="1"/>
  <c r="CG133" i="1"/>
  <c r="CF133" i="1"/>
  <c r="CK132" i="1"/>
  <c r="CJ132" i="1"/>
  <c r="CI132" i="1"/>
  <c r="CH132" i="1"/>
  <c r="CG132" i="1"/>
  <c r="CF132" i="1"/>
  <c r="CK131" i="1"/>
  <c r="CJ131" i="1"/>
  <c r="CI131" i="1"/>
  <c r="CH131" i="1"/>
  <c r="CG131" i="1"/>
  <c r="CF131" i="1"/>
  <c r="CK130" i="1"/>
  <c r="CJ130" i="1"/>
  <c r="CI130" i="1"/>
  <c r="CH130" i="1"/>
  <c r="CG130" i="1"/>
  <c r="CF130" i="1"/>
  <c r="CK129" i="1"/>
  <c r="CJ129" i="1"/>
  <c r="CI129" i="1"/>
  <c r="CH129" i="1"/>
  <c r="CG129" i="1"/>
  <c r="CF129" i="1"/>
  <c r="CK128" i="1"/>
  <c r="CJ128" i="1"/>
  <c r="CI128" i="1"/>
  <c r="CH128" i="1"/>
  <c r="CG128" i="1"/>
  <c r="CF128" i="1"/>
  <c r="CK127" i="1"/>
  <c r="CJ127" i="1"/>
  <c r="CI127" i="1"/>
  <c r="CH127" i="1"/>
  <c r="CG127" i="1"/>
  <c r="CF127" i="1"/>
  <c r="CK126" i="1"/>
  <c r="CJ126" i="1"/>
  <c r="CI126" i="1"/>
  <c r="CH126" i="1"/>
  <c r="CG126" i="1"/>
  <c r="CF126" i="1"/>
  <c r="CK125" i="1"/>
  <c r="CJ125" i="1"/>
  <c r="CI125" i="1"/>
  <c r="CH125" i="1"/>
  <c r="CG125" i="1"/>
  <c r="CF125" i="1"/>
  <c r="CK124" i="1"/>
  <c r="CJ124" i="1"/>
  <c r="CI124" i="1"/>
  <c r="CH124" i="1"/>
  <c r="CG124" i="1"/>
  <c r="CF124" i="1"/>
  <c r="CK123" i="1"/>
  <c r="CJ123" i="1"/>
  <c r="CI123" i="1"/>
  <c r="CH123" i="1"/>
  <c r="CG123" i="1"/>
  <c r="CF123" i="1"/>
  <c r="CK122" i="1"/>
  <c r="CJ122" i="1"/>
  <c r="CI122" i="1"/>
  <c r="CH122" i="1"/>
  <c r="CG122" i="1"/>
  <c r="CF122" i="1"/>
  <c r="CK121" i="1"/>
  <c r="CJ121" i="1"/>
  <c r="CI121" i="1"/>
  <c r="CH121" i="1"/>
  <c r="CG121" i="1"/>
  <c r="CF121" i="1"/>
  <c r="CK120" i="1"/>
  <c r="CJ120" i="1"/>
  <c r="CI120" i="1"/>
  <c r="CH120" i="1"/>
  <c r="CG120" i="1"/>
  <c r="CF120" i="1"/>
  <c r="CK119" i="1"/>
  <c r="CJ119" i="1"/>
  <c r="CI119" i="1"/>
  <c r="CH119" i="1"/>
  <c r="CG119" i="1"/>
  <c r="CF119" i="1"/>
  <c r="CK118" i="1"/>
  <c r="CJ118" i="1"/>
  <c r="CI118" i="1"/>
  <c r="CH118" i="1"/>
  <c r="CG118" i="1"/>
  <c r="CF118" i="1"/>
  <c r="CK117" i="1"/>
  <c r="CJ117" i="1"/>
  <c r="CI117" i="1"/>
  <c r="CH117" i="1"/>
  <c r="CG117" i="1"/>
  <c r="CF117" i="1"/>
  <c r="CK116" i="1"/>
  <c r="CJ116" i="1"/>
  <c r="CI116" i="1"/>
  <c r="CH116" i="1"/>
  <c r="CG116" i="1"/>
  <c r="CF116" i="1"/>
  <c r="CK115" i="1"/>
  <c r="CJ115" i="1"/>
  <c r="CI115" i="1"/>
  <c r="CH115" i="1"/>
  <c r="CG115" i="1"/>
  <c r="CF115" i="1"/>
  <c r="CK114" i="1"/>
  <c r="CJ114" i="1"/>
  <c r="CI114" i="1"/>
  <c r="CH114" i="1"/>
  <c r="CG114" i="1"/>
  <c r="CF114" i="1"/>
  <c r="CK113" i="1"/>
  <c r="CJ113" i="1"/>
  <c r="CI113" i="1"/>
  <c r="CH113" i="1"/>
  <c r="CG113" i="1"/>
  <c r="CF113" i="1"/>
  <c r="CK112" i="1"/>
  <c r="CJ112" i="1"/>
  <c r="CI112" i="1"/>
  <c r="CH112" i="1"/>
  <c r="CG112" i="1"/>
  <c r="CF112" i="1"/>
  <c r="CK111" i="1"/>
  <c r="CJ111" i="1"/>
  <c r="CI111" i="1"/>
  <c r="CH111" i="1"/>
  <c r="CG111" i="1"/>
  <c r="CF111" i="1"/>
  <c r="CK110" i="1"/>
  <c r="CJ110" i="1"/>
  <c r="CI110" i="1"/>
  <c r="CH110" i="1"/>
  <c r="CG110" i="1"/>
  <c r="CF110" i="1"/>
  <c r="CK109" i="1"/>
  <c r="CJ109" i="1"/>
  <c r="CI109" i="1"/>
  <c r="CH109" i="1"/>
  <c r="CG109" i="1"/>
  <c r="CF109" i="1"/>
  <c r="CK108" i="1"/>
  <c r="CJ108" i="1"/>
  <c r="CI108" i="1"/>
  <c r="CH108" i="1"/>
  <c r="CG108" i="1"/>
  <c r="CF108" i="1"/>
  <c r="CK107" i="1"/>
  <c r="CJ107" i="1"/>
  <c r="CI107" i="1"/>
  <c r="CH107" i="1"/>
  <c r="CG107" i="1"/>
  <c r="CF107" i="1"/>
  <c r="CK106" i="1"/>
  <c r="CJ106" i="1"/>
  <c r="CI106" i="1"/>
  <c r="CH106" i="1"/>
  <c r="CG106" i="1"/>
  <c r="CF106" i="1"/>
  <c r="CK105" i="1"/>
  <c r="CJ105" i="1"/>
  <c r="CI105" i="1"/>
  <c r="CH105" i="1"/>
  <c r="CG105" i="1"/>
  <c r="CF105" i="1"/>
  <c r="CK104" i="1"/>
  <c r="CJ104" i="1"/>
  <c r="CI104" i="1"/>
  <c r="CH104" i="1"/>
  <c r="CG104" i="1"/>
  <c r="CF104" i="1"/>
  <c r="CK103" i="1"/>
  <c r="CJ103" i="1"/>
  <c r="CI103" i="1"/>
  <c r="CH103" i="1"/>
  <c r="CG103" i="1"/>
  <c r="CF103" i="1"/>
  <c r="CK102" i="1"/>
  <c r="CJ102" i="1"/>
  <c r="CI102" i="1"/>
  <c r="CH102" i="1"/>
  <c r="CG102" i="1"/>
  <c r="CF102" i="1"/>
  <c r="CK101" i="1"/>
  <c r="CJ101" i="1"/>
  <c r="CI101" i="1"/>
  <c r="CH101" i="1"/>
  <c r="CG101" i="1"/>
  <c r="CF101" i="1"/>
  <c r="CK100" i="1"/>
  <c r="CJ100" i="1"/>
  <c r="CI100" i="1"/>
  <c r="CH100" i="1"/>
  <c r="CG100" i="1"/>
  <c r="CF100" i="1"/>
  <c r="CK99" i="1"/>
  <c r="CJ99" i="1"/>
  <c r="CI99" i="1"/>
  <c r="CH99" i="1"/>
  <c r="CG99" i="1"/>
  <c r="CF99" i="1"/>
  <c r="CK98" i="1"/>
  <c r="CJ98" i="1"/>
  <c r="CI98" i="1"/>
  <c r="CH98" i="1"/>
  <c r="CG98" i="1"/>
  <c r="CF98" i="1"/>
  <c r="CK97" i="1"/>
  <c r="CJ97" i="1"/>
  <c r="CI97" i="1"/>
  <c r="CH97" i="1"/>
  <c r="CG97" i="1"/>
  <c r="CF97" i="1"/>
  <c r="CK96" i="1"/>
  <c r="CJ96" i="1"/>
  <c r="CI96" i="1"/>
  <c r="CH96" i="1"/>
  <c r="CG96" i="1"/>
  <c r="CF96" i="1"/>
  <c r="CK95" i="1"/>
  <c r="CJ95" i="1"/>
  <c r="CI95" i="1"/>
  <c r="CH95" i="1"/>
  <c r="CG95" i="1"/>
  <c r="CF95" i="1"/>
  <c r="CK94" i="1"/>
  <c r="CJ94" i="1"/>
  <c r="CI94" i="1"/>
  <c r="CH94" i="1"/>
  <c r="CG94" i="1"/>
  <c r="CF94" i="1"/>
  <c r="CK93" i="1"/>
  <c r="CJ93" i="1"/>
  <c r="CI93" i="1"/>
  <c r="CH93" i="1"/>
  <c r="CG93" i="1"/>
  <c r="CF93" i="1"/>
  <c r="CK92" i="1"/>
  <c r="CJ92" i="1"/>
  <c r="CI92" i="1"/>
  <c r="CH92" i="1"/>
  <c r="CG92" i="1"/>
  <c r="CF92" i="1"/>
  <c r="CK91" i="1"/>
  <c r="CJ91" i="1"/>
  <c r="CI91" i="1"/>
  <c r="CH91" i="1"/>
  <c r="CG91" i="1"/>
  <c r="CF91" i="1"/>
  <c r="CK90" i="1"/>
  <c r="CJ90" i="1"/>
  <c r="CI90" i="1"/>
  <c r="CH90" i="1"/>
  <c r="CG90" i="1"/>
  <c r="CF90" i="1"/>
  <c r="CK89" i="1"/>
  <c r="CJ89" i="1"/>
  <c r="CI89" i="1"/>
  <c r="CH89" i="1"/>
  <c r="CG89" i="1"/>
  <c r="CF89" i="1"/>
  <c r="CK88" i="1"/>
  <c r="CJ88" i="1"/>
  <c r="CI88" i="1"/>
  <c r="CH88" i="1"/>
  <c r="CG88" i="1"/>
  <c r="CF88" i="1"/>
  <c r="CK87" i="1"/>
  <c r="CJ87" i="1"/>
  <c r="CI87" i="1"/>
  <c r="CH87" i="1"/>
  <c r="CG87" i="1"/>
  <c r="CF87" i="1"/>
  <c r="CK86" i="1"/>
  <c r="CJ86" i="1"/>
  <c r="CI86" i="1"/>
  <c r="CH86" i="1"/>
  <c r="CG86" i="1"/>
  <c r="CF86" i="1"/>
  <c r="CK85" i="1"/>
  <c r="CJ85" i="1"/>
  <c r="CI85" i="1"/>
  <c r="CH85" i="1"/>
  <c r="CG85" i="1"/>
  <c r="CF85" i="1"/>
  <c r="CK84" i="1"/>
  <c r="CJ84" i="1"/>
  <c r="CI84" i="1"/>
  <c r="CH84" i="1"/>
  <c r="CG84" i="1"/>
  <c r="CF84" i="1"/>
  <c r="CK83" i="1"/>
  <c r="CJ83" i="1"/>
  <c r="CI83" i="1"/>
  <c r="CH83" i="1"/>
  <c r="CG83" i="1"/>
  <c r="CF83" i="1"/>
  <c r="CK82" i="1"/>
  <c r="CJ82" i="1"/>
  <c r="CI82" i="1"/>
  <c r="CH82" i="1"/>
  <c r="CG82" i="1"/>
  <c r="CF82" i="1"/>
  <c r="CK81" i="1"/>
  <c r="CJ81" i="1"/>
  <c r="CI81" i="1"/>
  <c r="CH81" i="1"/>
  <c r="CG81" i="1"/>
  <c r="CF81" i="1"/>
  <c r="CK80" i="1"/>
  <c r="CJ80" i="1"/>
  <c r="CI80" i="1"/>
  <c r="CH80" i="1"/>
  <c r="CG80" i="1"/>
  <c r="CF80" i="1"/>
  <c r="CK79" i="1"/>
  <c r="CJ79" i="1"/>
  <c r="CI79" i="1"/>
  <c r="CH79" i="1"/>
  <c r="CG79" i="1"/>
  <c r="CF79" i="1"/>
  <c r="CK78" i="1"/>
  <c r="CJ78" i="1"/>
  <c r="CI78" i="1"/>
  <c r="CH78" i="1"/>
  <c r="CG78" i="1"/>
  <c r="CF78" i="1"/>
  <c r="CK77" i="1"/>
  <c r="CJ77" i="1"/>
  <c r="CI77" i="1"/>
  <c r="CH77" i="1"/>
  <c r="CG77" i="1"/>
  <c r="CF77" i="1"/>
  <c r="CK76" i="1"/>
  <c r="CJ76" i="1"/>
  <c r="CI76" i="1"/>
  <c r="CH76" i="1"/>
  <c r="CG76" i="1"/>
  <c r="CF76" i="1"/>
  <c r="CK75" i="1"/>
  <c r="CJ75" i="1"/>
  <c r="CI75" i="1"/>
  <c r="CH75" i="1"/>
  <c r="CG75" i="1"/>
  <c r="CF75" i="1"/>
  <c r="CK74" i="1"/>
  <c r="CJ74" i="1"/>
  <c r="CI74" i="1"/>
  <c r="CH74" i="1"/>
  <c r="CG74" i="1"/>
  <c r="CF74" i="1"/>
  <c r="CK73" i="1"/>
  <c r="CJ73" i="1"/>
  <c r="CI73" i="1"/>
  <c r="CH73" i="1"/>
  <c r="CG73" i="1"/>
  <c r="CF73" i="1"/>
  <c r="CK72" i="1"/>
  <c r="CJ72" i="1"/>
  <c r="CI72" i="1"/>
  <c r="CH72" i="1"/>
  <c r="CG72" i="1"/>
  <c r="CF72" i="1"/>
  <c r="CK71" i="1"/>
  <c r="CJ71" i="1"/>
  <c r="CI71" i="1"/>
  <c r="CH71" i="1"/>
  <c r="CG71" i="1"/>
  <c r="CF71" i="1"/>
  <c r="CK70" i="1"/>
  <c r="CJ70" i="1"/>
  <c r="CI70" i="1"/>
  <c r="CH70" i="1"/>
  <c r="CG70" i="1"/>
  <c r="CF70" i="1"/>
  <c r="CK69" i="1"/>
  <c r="CJ69" i="1"/>
  <c r="CI69" i="1"/>
  <c r="CH69" i="1"/>
  <c r="CG69" i="1"/>
  <c r="CF69" i="1"/>
  <c r="CK68" i="1"/>
  <c r="CJ68" i="1"/>
  <c r="CI68" i="1"/>
  <c r="CH68" i="1"/>
  <c r="CG68" i="1"/>
  <c r="CF68" i="1"/>
  <c r="CK67" i="1"/>
  <c r="CJ67" i="1"/>
  <c r="CI67" i="1"/>
  <c r="CH67" i="1"/>
  <c r="CG67" i="1"/>
  <c r="CF67" i="1"/>
  <c r="CK66" i="1"/>
  <c r="CJ66" i="1"/>
  <c r="CI66" i="1"/>
  <c r="CH66" i="1"/>
  <c r="CG66" i="1"/>
  <c r="CF66" i="1"/>
  <c r="CK65" i="1"/>
  <c r="CJ65" i="1"/>
  <c r="CI65" i="1"/>
  <c r="CH65" i="1"/>
  <c r="CG65" i="1"/>
  <c r="CF65" i="1"/>
  <c r="CK64" i="1"/>
  <c r="CJ64" i="1"/>
  <c r="CI64" i="1"/>
  <c r="CH64" i="1"/>
  <c r="CG64" i="1"/>
  <c r="CF64" i="1"/>
  <c r="CK63" i="1"/>
  <c r="CJ63" i="1"/>
  <c r="CI63" i="1"/>
  <c r="CH63" i="1"/>
  <c r="CG63" i="1"/>
  <c r="CF63" i="1"/>
  <c r="CK62" i="1"/>
  <c r="CJ62" i="1"/>
  <c r="CI62" i="1"/>
  <c r="CH62" i="1"/>
  <c r="CG62" i="1"/>
  <c r="CF62" i="1"/>
  <c r="CK61" i="1"/>
  <c r="CJ61" i="1"/>
  <c r="CI61" i="1"/>
  <c r="CH61" i="1"/>
  <c r="CG61" i="1"/>
  <c r="CF61" i="1"/>
  <c r="CK60" i="1"/>
  <c r="CJ60" i="1"/>
  <c r="CI60" i="1"/>
  <c r="CH60" i="1"/>
  <c r="CG60" i="1"/>
  <c r="CF60" i="1"/>
  <c r="CK59" i="1"/>
  <c r="CJ59" i="1"/>
  <c r="CI59" i="1"/>
  <c r="CH59" i="1"/>
  <c r="CG59" i="1"/>
  <c r="CF59" i="1"/>
  <c r="CK58" i="1"/>
  <c r="CJ58" i="1"/>
  <c r="CI58" i="1"/>
  <c r="CH58" i="1"/>
  <c r="CG58" i="1"/>
  <c r="CF58" i="1"/>
  <c r="CK57" i="1"/>
  <c r="CJ57" i="1"/>
  <c r="CI57" i="1"/>
  <c r="CH57" i="1"/>
  <c r="CG57" i="1"/>
  <c r="CF57" i="1"/>
  <c r="CK56" i="1"/>
  <c r="CJ56" i="1"/>
  <c r="CI56" i="1"/>
  <c r="CH56" i="1"/>
  <c r="CG56" i="1"/>
  <c r="CF56" i="1"/>
  <c r="CK55" i="1"/>
  <c r="CJ55" i="1"/>
  <c r="CI55" i="1"/>
  <c r="CH55" i="1"/>
  <c r="CG55" i="1"/>
  <c r="CF55" i="1"/>
  <c r="CK54" i="1"/>
  <c r="CJ54" i="1"/>
  <c r="CI54" i="1"/>
  <c r="CH54" i="1"/>
  <c r="CG54" i="1"/>
  <c r="CF54" i="1"/>
  <c r="CK53" i="1"/>
  <c r="CJ53" i="1"/>
  <c r="CI53" i="1"/>
  <c r="CH53" i="1"/>
  <c r="CG53" i="1"/>
  <c r="CF53" i="1"/>
  <c r="CK52" i="1"/>
  <c r="CJ52" i="1"/>
  <c r="CI52" i="1"/>
  <c r="CH52" i="1"/>
  <c r="CG52" i="1"/>
  <c r="CF52" i="1"/>
  <c r="CK51" i="1"/>
  <c r="CJ51" i="1"/>
  <c r="CI51" i="1"/>
  <c r="CH51" i="1"/>
  <c r="CG51" i="1"/>
  <c r="CF51" i="1"/>
  <c r="CK50" i="1"/>
  <c r="CJ50" i="1"/>
  <c r="CI50" i="1"/>
  <c r="CH50" i="1"/>
  <c r="CG50" i="1"/>
  <c r="CF50" i="1"/>
  <c r="CK49" i="1"/>
  <c r="CJ49" i="1"/>
  <c r="CI49" i="1"/>
  <c r="CH49" i="1"/>
  <c r="CG49" i="1"/>
  <c r="CF49" i="1"/>
  <c r="CK48" i="1"/>
  <c r="CJ48" i="1"/>
  <c r="CI48" i="1"/>
  <c r="CH48" i="1"/>
  <c r="CG48" i="1"/>
  <c r="CF48" i="1"/>
  <c r="CK47" i="1"/>
  <c r="CJ47" i="1"/>
  <c r="CI47" i="1"/>
  <c r="CH47" i="1"/>
  <c r="CG47" i="1"/>
  <c r="CF47" i="1"/>
  <c r="CK46" i="1"/>
  <c r="CJ46" i="1"/>
  <c r="CI46" i="1"/>
  <c r="CH46" i="1"/>
  <c r="CG46" i="1"/>
  <c r="CF46" i="1"/>
  <c r="CK45" i="1"/>
  <c r="CJ45" i="1"/>
  <c r="CI45" i="1"/>
  <c r="CH45" i="1"/>
  <c r="CG45" i="1"/>
  <c r="CF45" i="1"/>
  <c r="CK44" i="1"/>
  <c r="CJ44" i="1"/>
  <c r="CI44" i="1"/>
  <c r="CH44" i="1"/>
  <c r="CG44" i="1"/>
  <c r="CF44" i="1"/>
  <c r="CK43" i="1"/>
  <c r="CJ43" i="1"/>
  <c r="CI43" i="1"/>
  <c r="CH43" i="1"/>
  <c r="CG43" i="1"/>
  <c r="CF43" i="1"/>
  <c r="CK42" i="1"/>
  <c r="CJ42" i="1"/>
  <c r="CI42" i="1"/>
  <c r="CH42" i="1"/>
  <c r="CG42" i="1"/>
  <c r="CF42" i="1"/>
  <c r="CK41" i="1"/>
  <c r="CJ41" i="1"/>
  <c r="CI41" i="1"/>
  <c r="CH41" i="1"/>
  <c r="CG41" i="1"/>
  <c r="CF41" i="1"/>
  <c r="CK40" i="1"/>
  <c r="CJ40" i="1"/>
  <c r="CI40" i="1"/>
  <c r="CH40" i="1"/>
  <c r="CG40" i="1"/>
  <c r="CF40" i="1"/>
  <c r="CK39" i="1"/>
  <c r="CJ39" i="1"/>
  <c r="CI39" i="1"/>
  <c r="CH39" i="1"/>
  <c r="CG39" i="1"/>
  <c r="CF39" i="1"/>
  <c r="CK38" i="1"/>
  <c r="CJ38" i="1"/>
  <c r="CI38" i="1"/>
  <c r="CH38" i="1"/>
  <c r="CG38" i="1"/>
  <c r="CF38" i="1"/>
  <c r="CK37" i="1"/>
  <c r="CJ37" i="1"/>
  <c r="CI37" i="1"/>
  <c r="CH37" i="1"/>
  <c r="CG37" i="1"/>
  <c r="CF37" i="1"/>
  <c r="CK36" i="1"/>
  <c r="CJ36" i="1"/>
  <c r="CI36" i="1"/>
  <c r="CH36" i="1"/>
  <c r="CG36" i="1"/>
  <c r="CF36" i="1"/>
  <c r="CK35" i="1"/>
  <c r="CJ35" i="1"/>
  <c r="CI35" i="1"/>
  <c r="CH35" i="1"/>
  <c r="CG35" i="1"/>
  <c r="CF35" i="1"/>
  <c r="CK34" i="1"/>
  <c r="CJ34" i="1"/>
  <c r="CI34" i="1"/>
  <c r="CH34" i="1"/>
  <c r="CG34" i="1"/>
  <c r="CF34" i="1"/>
  <c r="CK33" i="1"/>
  <c r="CJ33" i="1"/>
  <c r="CI33" i="1"/>
  <c r="CH33" i="1"/>
  <c r="CG33" i="1"/>
  <c r="CF33" i="1"/>
  <c r="CK32" i="1"/>
  <c r="CJ32" i="1"/>
  <c r="CI32" i="1"/>
  <c r="CH32" i="1"/>
  <c r="CG32" i="1"/>
  <c r="CF32" i="1"/>
  <c r="CK31" i="1"/>
  <c r="CJ31" i="1"/>
  <c r="CI31" i="1"/>
  <c r="CH31" i="1"/>
  <c r="CG31" i="1"/>
  <c r="CF31" i="1"/>
  <c r="CK30" i="1"/>
  <c r="CJ30" i="1"/>
  <c r="CI30" i="1"/>
  <c r="CH30" i="1"/>
  <c r="CG30" i="1"/>
  <c r="CF30" i="1"/>
  <c r="CK29" i="1"/>
  <c r="CJ29" i="1"/>
  <c r="CI29" i="1"/>
  <c r="CH29" i="1"/>
  <c r="CG29" i="1"/>
  <c r="CF29" i="1"/>
  <c r="CK28" i="1"/>
  <c r="CJ28" i="1"/>
  <c r="CI28" i="1"/>
  <c r="CH28" i="1"/>
  <c r="CG28" i="1"/>
  <c r="CF28" i="1"/>
  <c r="CK27" i="1"/>
  <c r="CJ27" i="1"/>
  <c r="CI27" i="1"/>
  <c r="CH27" i="1"/>
  <c r="CG27" i="1"/>
  <c r="CF27" i="1"/>
  <c r="CK26" i="1"/>
  <c r="CJ26" i="1"/>
  <c r="CI26" i="1"/>
  <c r="CH26" i="1"/>
  <c r="CG26" i="1"/>
  <c r="CF26" i="1"/>
  <c r="CK25" i="1"/>
  <c r="CJ25" i="1"/>
  <c r="CI25" i="1"/>
  <c r="CH25" i="1"/>
  <c r="CG25" i="1"/>
  <c r="CF25" i="1"/>
  <c r="CK24" i="1"/>
  <c r="CJ24" i="1"/>
  <c r="CI24" i="1"/>
  <c r="CH24" i="1"/>
  <c r="CG24" i="1"/>
  <c r="CF24" i="1"/>
  <c r="CK23" i="1"/>
  <c r="CJ23" i="1"/>
  <c r="CI23" i="1"/>
  <c r="CH23" i="1"/>
  <c r="CG23" i="1"/>
  <c r="CF23" i="1"/>
  <c r="CK22" i="1"/>
  <c r="CJ22" i="1"/>
  <c r="CI22" i="1"/>
  <c r="CH22" i="1"/>
  <c r="CG22" i="1"/>
  <c r="CF22" i="1"/>
  <c r="CK21" i="1"/>
  <c r="CJ21" i="1"/>
  <c r="CI21" i="1"/>
  <c r="CH21" i="1"/>
  <c r="CG21" i="1"/>
  <c r="CF21" i="1"/>
  <c r="CK20" i="1"/>
  <c r="CJ20" i="1"/>
  <c r="CI20" i="1"/>
  <c r="CH20" i="1"/>
  <c r="CG20" i="1"/>
  <c r="CF20" i="1"/>
  <c r="CK19" i="1"/>
  <c r="CJ19" i="1"/>
  <c r="CI19" i="1"/>
  <c r="CH19" i="1"/>
  <c r="CG19" i="1"/>
  <c r="CF19" i="1"/>
  <c r="CK18" i="1"/>
  <c r="CJ18" i="1"/>
  <c r="CI18" i="1"/>
  <c r="CH18" i="1"/>
  <c r="CG18" i="1"/>
  <c r="CF18" i="1"/>
  <c r="CK17" i="1"/>
  <c r="CJ17" i="1"/>
  <c r="CI17" i="1"/>
  <c r="CH17" i="1"/>
  <c r="CG17" i="1"/>
  <c r="CF17" i="1"/>
  <c r="CK16" i="1"/>
  <c r="CJ16" i="1"/>
  <c r="CI16" i="1"/>
  <c r="CH16" i="1"/>
  <c r="CG16" i="1"/>
  <c r="CF16" i="1"/>
  <c r="CK15" i="1"/>
  <c r="CJ15" i="1"/>
  <c r="CI15" i="1"/>
  <c r="CH15" i="1"/>
  <c r="CG15" i="1"/>
  <c r="CF15" i="1"/>
  <c r="CK14" i="1"/>
  <c r="CJ14" i="1"/>
  <c r="CI14" i="1"/>
  <c r="CH14" i="1"/>
  <c r="CG14" i="1"/>
  <c r="CF14" i="1"/>
  <c r="CK13" i="1"/>
  <c r="CJ13" i="1"/>
  <c r="CI13" i="1"/>
  <c r="CH13" i="1"/>
  <c r="CG13" i="1"/>
  <c r="CF13" i="1"/>
  <c r="CK12" i="1"/>
  <c r="CJ12" i="1"/>
  <c r="CI12" i="1"/>
  <c r="CH12" i="1"/>
  <c r="CG12" i="1"/>
  <c r="CF12" i="1"/>
  <c r="CK11" i="1"/>
  <c r="CJ11" i="1"/>
  <c r="CI11" i="1"/>
  <c r="CH11" i="1"/>
  <c r="CG11" i="1"/>
  <c r="CF11" i="1"/>
  <c r="CK10" i="1"/>
  <c r="CJ10" i="1"/>
  <c r="CI10" i="1"/>
  <c r="CH10" i="1"/>
  <c r="CG10" i="1"/>
  <c r="CF10" i="1"/>
  <c r="CK9" i="1"/>
  <c r="CJ9" i="1"/>
  <c r="CI9" i="1"/>
  <c r="CH9" i="1"/>
  <c r="CG9" i="1"/>
  <c r="CF9" i="1"/>
  <c r="CK8" i="1"/>
  <c r="CJ8" i="1"/>
  <c r="CI8" i="1"/>
  <c r="CH8" i="1"/>
  <c r="CG8" i="1"/>
  <c r="CF8" i="1"/>
  <c r="CK7" i="1"/>
  <c r="CJ7" i="1"/>
  <c r="CI7" i="1"/>
  <c r="CH7" i="1"/>
  <c r="CG7" i="1"/>
  <c r="CF7" i="1"/>
</calcChain>
</file>

<file path=xl/sharedStrings.xml><?xml version="1.0" encoding="utf-8"?>
<sst xmlns="http://schemas.openxmlformats.org/spreadsheetml/2006/main" count="120" uniqueCount="39">
  <si>
    <t>Pronóstico de Capacidad de Generación Instalada (MW)</t>
  </si>
  <si>
    <t>Sistema Eléctrico Nacional</t>
  </si>
  <si>
    <t>Reporte Mensual: actualizado a junio 2025</t>
  </si>
  <si>
    <t>Mes</t>
  </si>
  <si>
    <t>GCR
Central</t>
  </si>
  <si>
    <t>GCR
Oriental</t>
  </si>
  <si>
    <t>GCR
Occidental</t>
  </si>
  <si>
    <t>GCR
Noroeste</t>
  </si>
  <si>
    <t>GCR
Norte</t>
  </si>
  <si>
    <t>GCR
Noreste</t>
  </si>
  <si>
    <t>GCR
Peninsular</t>
  </si>
  <si>
    <t>GCR
Baja California Norte</t>
  </si>
  <si>
    <t>GCR
Baja California Sur</t>
  </si>
  <si>
    <t>GCR</t>
  </si>
  <si>
    <t>Obra</t>
  </si>
  <si>
    <t>TIPO ELEMENTO</t>
  </si>
  <si>
    <t>Fecha</t>
  </si>
  <si>
    <t>Siglas</t>
  </si>
  <si>
    <t>MW</t>
  </si>
  <si>
    <t>BG</t>
  </si>
  <si>
    <t>CC</t>
  </si>
  <si>
    <t>CI</t>
  </si>
  <si>
    <t>COG</t>
  </si>
  <si>
    <t>EO</t>
  </si>
  <si>
    <t>FV</t>
  </si>
  <si>
    <t>GEO</t>
  </si>
  <si>
    <t>HI</t>
  </si>
  <si>
    <t>TG</t>
  </si>
  <si>
    <t>Total</t>
  </si>
  <si>
    <t>TECNOLOGÍAS</t>
  </si>
  <si>
    <t>Biogás y biomasa</t>
  </si>
  <si>
    <t>Ciclo Combinado</t>
  </si>
  <si>
    <t>Combustión Interna</t>
  </si>
  <si>
    <t>Cogeneración</t>
  </si>
  <si>
    <t>Eólica</t>
  </si>
  <si>
    <t>Fotovoltáica</t>
  </si>
  <si>
    <t>Geotérmica</t>
  </si>
  <si>
    <t>Hidroeléctrica</t>
  </si>
  <si>
    <t>Turbo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</si>
</sst>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0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1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  <font>
      <sz val="9"/>
      <color theme="1"/>
      <name val="Tahoma"/>
      <family val="2"/>
    </font>
    <font>
      <sz val="10"/>
      <color theme="1"/>
      <name val="Tahoma"/>
      <family val="2"/>
    </font>
    <font>
      <sz val="10"/>
      <color theme="1"/>
      <name val="Verdana"/>
      <family val="2"/>
    </font>
    <font>
      <sz val="10"/>
      <color theme="1"/>
      <name val="Aptos Narrow"/>
      <family val="2"/>
      <scheme val="minor"/>
    </font>
    <font>
      <b/>
      <sz val="11"/>
      <color theme="1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sz val="9"/>
      <color theme="1"/>
      <name val="Aptos Narrow"/>
      <family val="2"/>
      <scheme val="minor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Aptos Narrow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/>
    <xf numFmtId="0" fontId="0" fillId="0" borderId="0" xfId="0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" fontId="12" fillId="0" borderId="10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" fontId="0" fillId="0" borderId="0" xfId="0" applyNumberFormat="1" applyAlignment="1">
      <alignment horizontal="left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17" fontId="14" fillId="0" borderId="0" xfId="0" applyNumberFormat="1" applyFont="1" applyAlignment="1">
      <alignment horizontal="center" vertical="center"/>
    </xf>
    <xf numFmtId="3" fontId="15" fillId="0" borderId="17" xfId="0" applyNumberFormat="1" applyFont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17" fontId="6" fillId="0" borderId="0" xfId="0" applyNumberFormat="1" applyFont="1" applyAlignment="1">
      <alignment horizontal="center" vertical="center"/>
    </xf>
    <xf numFmtId="17" fontId="15" fillId="0" borderId="23" xfId="0" applyNumberFormat="1" applyFont="1" applyBorder="1" applyAlignment="1">
      <alignment horizontal="center" vertical="center"/>
    </xf>
    <xf numFmtId="17" fontId="15" fillId="0" borderId="27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164" fontId="1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theme="1"/>
        <name val="Aptos Narrow"/>
        <scheme val="minor"/>
      </font>
      <numFmt numFmtId="3" formatCode="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scheme val="minor"/>
      </font>
      <numFmt numFmtId="164" formatCode="dd/mm/yy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1895.CENACE\Downloads\2025-06%20Pron&#243;stico%20Capacidad%20Generaci&#243;n%20Instalada%202025-2027.xlsx" TargetMode="External"/><Relationship Id="rId1" Type="http://schemas.openxmlformats.org/officeDocument/2006/relationships/externalLinkPath" Target="2025-06%20Pron&#243;stico%20Capacidad%20Generaci&#243;n%20Instalada%202025-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679E51\Obras%20Planeacion%20Operativa%20GCROR-SPEO-DE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Área Pública"/>
      <sheetName val="Obras Nuevas"/>
      <sheetName val="Lista Homologada"/>
    </sheetNames>
    <sheetDataSet>
      <sheetData sheetId="0"/>
      <sheetData sheetId="1"/>
      <sheetData sheetId="2">
        <row r="2">
          <cell r="B2">
            <v>1</v>
          </cell>
        </row>
        <row r="3">
          <cell r="B3">
            <v>2</v>
          </cell>
        </row>
        <row r="4">
          <cell r="B4">
            <v>3</v>
          </cell>
        </row>
        <row r="5">
          <cell r="B5">
            <v>4</v>
          </cell>
        </row>
        <row r="6">
          <cell r="B6">
            <v>5</v>
          </cell>
        </row>
        <row r="7">
          <cell r="B7">
            <v>6</v>
          </cell>
        </row>
        <row r="8">
          <cell r="B8">
            <v>7.1</v>
          </cell>
        </row>
        <row r="9">
          <cell r="B9">
            <v>7.2</v>
          </cell>
        </row>
        <row r="10">
          <cell r="B10">
            <v>7.3</v>
          </cell>
        </row>
        <row r="11">
          <cell r="B11">
            <v>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ras Nuevas Octubre 2021"/>
      <sheetName val="Obras Nuevas Planeac Operativa"/>
      <sheetName val="Actualización Elementos Oct2021"/>
      <sheetName val="Reporte Área Pública"/>
      <sheetName val="Listas Homologada"/>
      <sheetName val="Obras Planeacion Operativa GC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1</v>
          </cell>
        </row>
        <row r="3">
          <cell r="B3">
            <v>2</v>
          </cell>
        </row>
        <row r="4">
          <cell r="B4">
            <v>3</v>
          </cell>
        </row>
        <row r="5">
          <cell r="B5">
            <v>4</v>
          </cell>
        </row>
        <row r="6">
          <cell r="B6">
            <v>5</v>
          </cell>
        </row>
        <row r="7">
          <cell r="B7">
            <v>6</v>
          </cell>
        </row>
        <row r="8">
          <cell r="B8">
            <v>7</v>
          </cell>
        </row>
        <row r="9">
          <cell r="B9">
            <v>8</v>
          </cell>
        </row>
      </sheetData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FBF849-7400-431E-9D22-5C5F75A03A11}" name="RAP" displayName="RAP" ref="CF6:CK318" totalsRowShown="0" headerRowDxfId="7" dataDxfId="6">
  <tableColumns count="6">
    <tableColumn id="1" xr3:uid="{4CEF787A-C2DE-408B-87D8-09414CA177CA}" name="GCR" dataDxfId="5">
      <calculatedColumnFormula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calculatedColumnFormula>
    </tableColumn>
    <tableColumn id="5" xr3:uid="{A1917DAE-C8A3-4105-90F8-C5770F55DB5C}" name="Obra" dataDxfId="4">
      <calculatedColumnFormula>[1]!ObrasNuevas[[#This Row],[NOMBRE PROYECTO]]</calculatedColumnFormula>
    </tableColumn>
    <tableColumn id="9" xr3:uid="{1CFAECD5-002F-4391-8DD0-31D78246B3A2}" name="TIPO ELEMENTO" dataDxfId="3">
      <calculatedColumnFormula>[1]!ObrasNuevas[[#This Row],[TIPO ELEMENTO]]</calculatedColumnFormula>
    </tableColumn>
    <tableColumn id="8" xr3:uid="{38DB872D-6259-4C07-AC88-56DA88ED78F8}" name="Fecha" dataDxfId="2">
      <calculatedColumnFormula>IFERROR(DATE(YEAR([1]!ObrasNuevas[[#This Row],[FECHA ESTIMADA ENTRADA OPERACIÓN]]),MONTH([1]!ObrasNuevas[[#This Row],[FECHA ESTIMADA ENTRADA OPERACIÓN]]),DAY(1)),"Por definir")</calculatedColumnFormula>
    </tableColumn>
    <tableColumn id="2" xr3:uid="{56763212-5F2F-4AE4-80A4-5542B2039931}" name="Siglas" dataDxfId="1">
      <calculatedColumnFormula>IFERROR(VLOOKUP([1]!ObrasNuevas[[#This Row],[TECNOLOGÍA]],[1]!TEC[#Data],2,FALSE),"")</calculatedColumnFormula>
    </tableColumn>
    <tableColumn id="3" xr3:uid="{A685EA9F-74A3-4C89-B96C-369FD8551CA7}" name="MW" dataDxfId="0">
      <calculatedColumnFormula>[1]!ObrasNuevas[[#This Row],[MW]]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9C7DF-5DFE-4F71-A42F-9D3182A9750C}">
  <dimension ref="A1:CK414"/>
  <sheetViews>
    <sheetView tabSelected="1" zoomScale="90" zoomScaleNormal="90" zoomScaleSheetLayoutView="85" workbookViewId="0">
      <pane xSplit="1" ySplit="7" topLeftCell="BA8" activePane="bottomRight" state="frozen"/>
      <selection pane="topRight" activeCell="B1" sqref="B1"/>
      <selection pane="bottomLeft" activeCell="A8" sqref="A8"/>
      <selection pane="bottomRight" activeCell="BL24" sqref="BL24"/>
    </sheetView>
  </sheetViews>
  <sheetFormatPr baseColWidth="10" defaultColWidth="3" defaultRowHeight="15" x14ac:dyDescent="0.25"/>
  <cols>
    <col min="1" max="1" width="8.28515625" style="55" bestFit="1" customWidth="1"/>
    <col min="2" max="14" width="9.28515625" style="11" customWidth="1"/>
    <col min="15" max="15" width="9.28515625" style="56" customWidth="1"/>
    <col min="16" max="16" width="10" style="57" bestFit="1" customWidth="1"/>
    <col min="17" max="17" width="10" style="57" customWidth="1"/>
    <col min="18" max="82" width="9.28515625" style="55" customWidth="1"/>
    <col min="83" max="83" width="8.85546875" style="55" customWidth="1"/>
    <col min="84" max="84" width="25.42578125" style="71" bestFit="1" customWidth="1"/>
    <col min="85" max="85" width="67.7109375" style="72" customWidth="1"/>
    <col min="86" max="86" width="27.140625" style="72" customWidth="1"/>
    <col min="87" max="88" width="14.7109375" style="55" customWidth="1"/>
    <col min="89" max="89" width="11.140625" customWidth="1"/>
    <col min="90" max="90" width="3" style="55" customWidth="1"/>
    <col min="91" max="16384" width="3" style="55"/>
  </cols>
  <sheetData>
    <row r="1" spans="1:89" s="1" customFormat="1" ht="21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G1" s="3"/>
      <c r="CH1" s="3"/>
      <c r="CI1" s="4"/>
      <c r="CJ1" s="4"/>
      <c r="CK1"/>
    </row>
    <row r="2" spans="1:89" s="1" customFormat="1" ht="21" customHeight="1" x14ac:dyDescent="0.25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G2" s="3"/>
      <c r="CH2" s="3"/>
      <c r="CI2" s="4"/>
      <c r="CJ2" s="4"/>
      <c r="CK2"/>
    </row>
    <row r="3" spans="1:89" customFormat="1" ht="21" customHeight="1" x14ac:dyDescent="0.25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G3" s="7"/>
      <c r="CH3" s="7"/>
      <c r="CI3" s="8"/>
      <c r="CJ3" s="8"/>
      <c r="CK3" s="9"/>
    </row>
    <row r="4" spans="1:89" s="1" customFormat="1" ht="21" customHeight="1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G4" s="3"/>
      <c r="CH4" s="3"/>
      <c r="CI4" s="4"/>
      <c r="CJ4" s="4"/>
      <c r="CK4"/>
    </row>
    <row r="5" spans="1:89" s="1" customFormat="1" ht="26.25" customHeight="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3"/>
      <c r="L5" s="13"/>
      <c r="M5" s="13"/>
      <c r="N5" s="13"/>
      <c r="O5" s="13"/>
      <c r="P5" s="13"/>
      <c r="Q5" s="13"/>
      <c r="R5" s="13"/>
      <c r="S5" s="13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5"/>
      <c r="AL5" s="14"/>
      <c r="AM5" s="14"/>
      <c r="AN5" s="14"/>
      <c r="AO5" s="14"/>
      <c r="AP5" s="14"/>
      <c r="AQ5" s="14"/>
      <c r="AR5" s="14"/>
      <c r="AS5" s="14"/>
      <c r="AT5" s="15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7"/>
      <c r="BW5" s="17"/>
      <c r="BX5" s="17"/>
      <c r="BY5" s="17"/>
      <c r="BZ5" s="17"/>
      <c r="CA5" s="16"/>
      <c r="CB5" s="16"/>
      <c r="CC5" s="16"/>
      <c r="CD5" s="16"/>
    </row>
    <row r="6" spans="1:89" s="31" customFormat="1" ht="28.15" customHeight="1" x14ac:dyDescent="0.2">
      <c r="A6" s="18" t="s">
        <v>3</v>
      </c>
      <c r="B6" s="19" t="s">
        <v>4</v>
      </c>
      <c r="C6" s="20"/>
      <c r="D6" s="20"/>
      <c r="E6" s="20"/>
      <c r="F6" s="20"/>
      <c r="G6" s="20"/>
      <c r="H6" s="20"/>
      <c r="I6" s="20"/>
      <c r="J6" s="21"/>
      <c r="K6" s="19" t="s">
        <v>5</v>
      </c>
      <c r="L6" s="22"/>
      <c r="M6" s="22"/>
      <c r="N6" s="22"/>
      <c r="O6" s="22"/>
      <c r="P6" s="22"/>
      <c r="Q6" s="22"/>
      <c r="R6" s="22"/>
      <c r="S6" s="23"/>
      <c r="T6" s="24" t="s">
        <v>6</v>
      </c>
      <c r="U6" s="25"/>
      <c r="V6" s="25"/>
      <c r="W6" s="25"/>
      <c r="X6" s="25"/>
      <c r="Y6" s="25"/>
      <c r="Z6" s="25"/>
      <c r="AA6" s="25"/>
      <c r="AB6" s="26"/>
      <c r="AC6" s="27" t="s">
        <v>7</v>
      </c>
      <c r="AD6" s="28"/>
      <c r="AE6" s="28"/>
      <c r="AF6" s="28"/>
      <c r="AG6" s="28"/>
      <c r="AH6" s="28"/>
      <c r="AI6" s="28"/>
      <c r="AJ6" s="28"/>
      <c r="AK6" s="29"/>
      <c r="AL6" s="27" t="s">
        <v>8</v>
      </c>
      <c r="AM6" s="28"/>
      <c r="AN6" s="28"/>
      <c r="AO6" s="28"/>
      <c r="AP6" s="28"/>
      <c r="AQ6" s="28"/>
      <c r="AR6" s="28"/>
      <c r="AS6" s="28"/>
      <c r="AT6" s="29"/>
      <c r="AU6" s="27" t="s">
        <v>9</v>
      </c>
      <c r="AV6" s="30"/>
      <c r="AW6" s="30"/>
      <c r="AX6" s="30"/>
      <c r="AY6" s="30"/>
      <c r="AZ6" s="30"/>
      <c r="BA6" s="30"/>
      <c r="BB6" s="30"/>
      <c r="BC6" s="30"/>
      <c r="BD6" s="27" t="s">
        <v>10</v>
      </c>
      <c r="BE6" s="28"/>
      <c r="BF6" s="28"/>
      <c r="BG6" s="28"/>
      <c r="BH6" s="28"/>
      <c r="BI6" s="28"/>
      <c r="BJ6" s="28"/>
      <c r="BK6" s="28"/>
      <c r="BL6" s="29"/>
      <c r="BM6" s="27" t="s">
        <v>11</v>
      </c>
      <c r="BN6" s="28"/>
      <c r="BO6" s="28"/>
      <c r="BP6" s="28"/>
      <c r="BQ6" s="28"/>
      <c r="BR6" s="28"/>
      <c r="BS6" s="28"/>
      <c r="BT6" s="28"/>
      <c r="BU6" s="29"/>
      <c r="BV6" s="27" t="s">
        <v>12</v>
      </c>
      <c r="BW6" s="28"/>
      <c r="BX6" s="28"/>
      <c r="BY6" s="28"/>
      <c r="BZ6" s="28"/>
      <c r="CA6" s="28"/>
      <c r="CB6" s="28"/>
      <c r="CC6" s="28"/>
      <c r="CD6" s="29"/>
      <c r="CF6" s="32" t="s">
        <v>13</v>
      </c>
      <c r="CG6" s="32" t="s">
        <v>14</v>
      </c>
      <c r="CH6" s="32" t="s">
        <v>15</v>
      </c>
      <c r="CI6" s="32" t="s">
        <v>16</v>
      </c>
      <c r="CJ6" s="32" t="s">
        <v>17</v>
      </c>
      <c r="CK6" s="32" t="s">
        <v>18</v>
      </c>
    </row>
    <row r="7" spans="1:89" s="37" customFormat="1" x14ac:dyDescent="0.25">
      <c r="A7" s="33"/>
      <c r="B7" s="34" t="s">
        <v>19</v>
      </c>
      <c r="C7" s="35" t="s">
        <v>20</v>
      </c>
      <c r="D7" s="35" t="s">
        <v>21</v>
      </c>
      <c r="E7" s="35" t="s">
        <v>22</v>
      </c>
      <c r="F7" s="35" t="s">
        <v>23</v>
      </c>
      <c r="G7" s="35" t="s">
        <v>24</v>
      </c>
      <c r="H7" s="35" t="s">
        <v>25</v>
      </c>
      <c r="I7" s="35" t="s">
        <v>26</v>
      </c>
      <c r="J7" s="36" t="s">
        <v>27</v>
      </c>
      <c r="K7" s="34" t="s">
        <v>19</v>
      </c>
      <c r="L7" s="35" t="s">
        <v>20</v>
      </c>
      <c r="M7" s="35" t="s">
        <v>21</v>
      </c>
      <c r="N7" s="35" t="s">
        <v>22</v>
      </c>
      <c r="O7" s="35" t="s">
        <v>23</v>
      </c>
      <c r="P7" s="35" t="s">
        <v>24</v>
      </c>
      <c r="Q7" s="35" t="s">
        <v>25</v>
      </c>
      <c r="R7" s="35" t="s">
        <v>26</v>
      </c>
      <c r="S7" s="36" t="s">
        <v>27</v>
      </c>
      <c r="T7" s="34" t="s">
        <v>19</v>
      </c>
      <c r="U7" s="35" t="s">
        <v>20</v>
      </c>
      <c r="V7" s="35" t="s">
        <v>21</v>
      </c>
      <c r="W7" s="35" t="s">
        <v>22</v>
      </c>
      <c r="X7" s="35" t="s">
        <v>23</v>
      </c>
      <c r="Y7" s="35" t="s">
        <v>24</v>
      </c>
      <c r="Z7" s="35" t="s">
        <v>25</v>
      </c>
      <c r="AA7" s="35" t="s">
        <v>26</v>
      </c>
      <c r="AB7" s="36" t="s">
        <v>27</v>
      </c>
      <c r="AC7" s="34" t="s">
        <v>19</v>
      </c>
      <c r="AD7" s="35" t="s">
        <v>20</v>
      </c>
      <c r="AE7" s="35" t="s">
        <v>21</v>
      </c>
      <c r="AF7" s="35" t="s">
        <v>22</v>
      </c>
      <c r="AG7" s="35" t="s">
        <v>23</v>
      </c>
      <c r="AH7" s="35" t="s">
        <v>24</v>
      </c>
      <c r="AI7" s="35" t="s">
        <v>25</v>
      </c>
      <c r="AJ7" s="35" t="s">
        <v>26</v>
      </c>
      <c r="AK7" s="36" t="s">
        <v>27</v>
      </c>
      <c r="AL7" s="34" t="s">
        <v>19</v>
      </c>
      <c r="AM7" s="35" t="s">
        <v>20</v>
      </c>
      <c r="AN7" s="35" t="s">
        <v>21</v>
      </c>
      <c r="AO7" s="35" t="s">
        <v>22</v>
      </c>
      <c r="AP7" s="35" t="s">
        <v>23</v>
      </c>
      <c r="AQ7" s="35" t="s">
        <v>24</v>
      </c>
      <c r="AR7" s="35" t="s">
        <v>25</v>
      </c>
      <c r="AS7" s="35" t="s">
        <v>26</v>
      </c>
      <c r="AT7" s="36" t="s">
        <v>27</v>
      </c>
      <c r="AU7" s="34" t="s">
        <v>19</v>
      </c>
      <c r="AV7" s="35" t="s">
        <v>20</v>
      </c>
      <c r="AW7" s="35" t="s">
        <v>21</v>
      </c>
      <c r="AX7" s="35" t="s">
        <v>22</v>
      </c>
      <c r="AY7" s="35" t="s">
        <v>23</v>
      </c>
      <c r="AZ7" s="35" t="s">
        <v>24</v>
      </c>
      <c r="BA7" s="35" t="s">
        <v>25</v>
      </c>
      <c r="BB7" s="35" t="s">
        <v>26</v>
      </c>
      <c r="BC7" s="36" t="s">
        <v>27</v>
      </c>
      <c r="BD7" s="34" t="s">
        <v>19</v>
      </c>
      <c r="BE7" s="35" t="s">
        <v>20</v>
      </c>
      <c r="BF7" s="35" t="s">
        <v>21</v>
      </c>
      <c r="BG7" s="35" t="s">
        <v>22</v>
      </c>
      <c r="BH7" s="35" t="s">
        <v>23</v>
      </c>
      <c r="BI7" s="35" t="s">
        <v>24</v>
      </c>
      <c r="BJ7" s="35" t="s">
        <v>25</v>
      </c>
      <c r="BK7" s="35" t="s">
        <v>26</v>
      </c>
      <c r="BL7" s="36" t="s">
        <v>27</v>
      </c>
      <c r="BM7" s="34" t="s">
        <v>19</v>
      </c>
      <c r="BN7" s="35" t="s">
        <v>20</v>
      </c>
      <c r="BO7" s="35" t="s">
        <v>21</v>
      </c>
      <c r="BP7" s="35" t="s">
        <v>22</v>
      </c>
      <c r="BQ7" s="35" t="s">
        <v>23</v>
      </c>
      <c r="BR7" s="35" t="s">
        <v>24</v>
      </c>
      <c r="BS7" s="35" t="s">
        <v>25</v>
      </c>
      <c r="BT7" s="35" t="s">
        <v>26</v>
      </c>
      <c r="BU7" s="36" t="s">
        <v>27</v>
      </c>
      <c r="BV7" s="34" t="s">
        <v>19</v>
      </c>
      <c r="BW7" s="35" t="s">
        <v>20</v>
      </c>
      <c r="BX7" s="35" t="s">
        <v>21</v>
      </c>
      <c r="BY7" s="35" t="s">
        <v>22</v>
      </c>
      <c r="BZ7" s="35" t="s">
        <v>23</v>
      </c>
      <c r="CA7" s="35" t="s">
        <v>24</v>
      </c>
      <c r="CB7" s="35" t="s">
        <v>25</v>
      </c>
      <c r="CC7" s="35" t="s">
        <v>26</v>
      </c>
      <c r="CD7" s="36" t="s">
        <v>27</v>
      </c>
      <c r="CF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7" s="39" t="str">
        <f>[1]!ObrasNuevas[[#This Row],[NOMBRE PROYECTO]]</f>
        <v>SE CIUDAD BICENTENARIO, 1T-3F-30MVA 115/23 kV 3/4 A 1.8 MVAR.</v>
      </c>
      <c r="CH7" s="39" t="str">
        <f>[1]!ObrasNuevas[[#This Row],[TIPO ELEMENTO]]</f>
        <v>Subestación Eléctrica</v>
      </c>
      <c r="CI7" s="40">
        <f>IFERROR(DATE(YEAR([1]!ObrasNuevas[[#This Row],[FECHA ESTIMADA ENTRADA OPERACIÓN]]),MONTH([1]!ObrasNuevas[[#This Row],[FECHA ESTIMADA ENTRADA OPERACIÓN]]),DAY(1)),"Por definir")</f>
        <v>45992</v>
      </c>
      <c r="CJ7" s="32" t="str">
        <f>IFERROR(VLOOKUP([1]!ObrasNuevas[[#This Row],[TECNOLOGÍA]],[1]!TEC[#Data],2,FALSE),"")</f>
        <v/>
      </c>
      <c r="CK7" s="41" t="str">
        <f>[1]!ObrasNuevas[[#This Row],[MW]]</f>
        <v> </v>
      </c>
    </row>
    <row r="8" spans="1:89" s="46" customFormat="1" ht="18" customHeight="1" x14ac:dyDescent="0.25">
      <c r="A8" s="42">
        <v>45839</v>
      </c>
      <c r="B8" s="43">
        <v>0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5">
        <v>0</v>
      </c>
      <c r="K8" s="43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4">
        <v>0</v>
      </c>
      <c r="R8" s="44">
        <v>0</v>
      </c>
      <c r="S8" s="45">
        <v>0</v>
      </c>
      <c r="T8" s="43">
        <v>0</v>
      </c>
      <c r="U8" s="44">
        <v>0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5">
        <v>0</v>
      </c>
      <c r="AC8" s="43">
        <v>0</v>
      </c>
      <c r="AD8" s="44">
        <v>0</v>
      </c>
      <c r="AE8" s="44">
        <v>0</v>
      </c>
      <c r="AF8" s="44">
        <v>0</v>
      </c>
      <c r="AG8" s="44">
        <v>0</v>
      </c>
      <c r="AH8" s="44">
        <v>0</v>
      </c>
      <c r="AI8" s="44">
        <v>0</v>
      </c>
      <c r="AJ8" s="44">
        <v>0</v>
      </c>
      <c r="AK8" s="45">
        <v>0</v>
      </c>
      <c r="AL8" s="43">
        <v>0</v>
      </c>
      <c r="AM8" s="44">
        <v>0</v>
      </c>
      <c r="AN8" s="44">
        <v>0</v>
      </c>
      <c r="AO8" s="44">
        <v>0</v>
      </c>
      <c r="AP8" s="44">
        <v>0</v>
      </c>
      <c r="AQ8" s="44">
        <v>0</v>
      </c>
      <c r="AR8" s="44">
        <v>0</v>
      </c>
      <c r="AS8" s="44">
        <v>0</v>
      </c>
      <c r="AT8" s="45">
        <v>0</v>
      </c>
      <c r="AU8" s="43">
        <v>0</v>
      </c>
      <c r="AV8" s="44">
        <v>0</v>
      </c>
      <c r="AW8" s="44">
        <v>0</v>
      </c>
      <c r="AX8" s="44">
        <v>0</v>
      </c>
      <c r="AY8" s="44">
        <v>0</v>
      </c>
      <c r="AZ8" s="44">
        <v>0</v>
      </c>
      <c r="BA8" s="44">
        <v>0</v>
      </c>
      <c r="BB8" s="44">
        <v>0</v>
      </c>
      <c r="BC8" s="45">
        <v>0</v>
      </c>
      <c r="BD8" s="43">
        <v>0</v>
      </c>
      <c r="BE8" s="44">
        <v>0</v>
      </c>
      <c r="BF8" s="44">
        <v>0</v>
      </c>
      <c r="BG8" s="44">
        <v>0</v>
      </c>
      <c r="BH8" s="44">
        <v>0</v>
      </c>
      <c r="BI8" s="44">
        <v>0</v>
      </c>
      <c r="BJ8" s="44">
        <v>0</v>
      </c>
      <c r="BK8" s="44">
        <v>0</v>
      </c>
      <c r="BL8" s="45">
        <v>0</v>
      </c>
      <c r="BM8" s="43">
        <v>0</v>
      </c>
      <c r="BN8" s="44">
        <v>0</v>
      </c>
      <c r="BO8" s="44">
        <v>0</v>
      </c>
      <c r="BP8" s="44">
        <v>0</v>
      </c>
      <c r="BQ8" s="44">
        <v>0</v>
      </c>
      <c r="BR8" s="44">
        <v>0</v>
      </c>
      <c r="BS8" s="44">
        <v>0</v>
      </c>
      <c r="BT8" s="44">
        <v>0</v>
      </c>
      <c r="BU8" s="45">
        <v>0</v>
      </c>
      <c r="BV8" s="43">
        <v>0</v>
      </c>
      <c r="BW8" s="44">
        <v>0</v>
      </c>
      <c r="BX8" s="44">
        <v>0</v>
      </c>
      <c r="BY8" s="44">
        <v>0</v>
      </c>
      <c r="BZ8" s="44">
        <v>0</v>
      </c>
      <c r="CA8" s="44">
        <v>0</v>
      </c>
      <c r="CB8" s="44">
        <v>0</v>
      </c>
      <c r="CC8" s="44">
        <v>0</v>
      </c>
      <c r="CD8" s="45">
        <v>0</v>
      </c>
      <c r="CF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8" s="47" t="str">
        <f>[1]!ObrasNuevas[[#This Row],[NOMBRE PROYECTO]]</f>
        <v>SE MANIOBRA SANCELA</v>
      </c>
      <c r="CH8" s="39" t="str">
        <f>[1]!ObrasNuevas[[#This Row],[TIPO ELEMENTO]]</f>
        <v>Subestación Eléctrica</v>
      </c>
      <c r="CI8" s="40">
        <f>IFERROR(DATE(YEAR([1]!ObrasNuevas[[#This Row],[FECHA ESTIMADA ENTRADA OPERACIÓN]]),MONTH([1]!ObrasNuevas[[#This Row],[FECHA ESTIMADA ENTRADA OPERACIÓN]]),DAY(1)),"Por definir")</f>
        <v>45839</v>
      </c>
      <c r="CJ8" s="32" t="str">
        <f>IFERROR(VLOOKUP([1]!ObrasNuevas[[#This Row],[TECNOLOGÍA]],[1]!TEC[#Data],2,FALSE),"")</f>
        <v/>
      </c>
      <c r="CK8" s="41" t="str">
        <f>[1]!ObrasNuevas[[#This Row],[MW]]</f>
        <v> </v>
      </c>
    </row>
    <row r="9" spans="1:89" s="46" customFormat="1" ht="18" customHeight="1" x14ac:dyDescent="0.25">
      <c r="A9" s="42">
        <v>45870</v>
      </c>
      <c r="B9" s="43">
        <v>0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5">
        <v>0</v>
      </c>
      <c r="K9" s="43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0</v>
      </c>
      <c r="S9" s="45">
        <v>0</v>
      </c>
      <c r="T9" s="43">
        <v>0</v>
      </c>
      <c r="U9" s="44">
        <v>492.4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5">
        <v>0</v>
      </c>
      <c r="AC9" s="43">
        <v>0</v>
      </c>
      <c r="AD9" s="44">
        <v>0</v>
      </c>
      <c r="AE9" s="44">
        <v>0</v>
      </c>
      <c r="AF9" s="44">
        <v>0</v>
      </c>
      <c r="AG9" s="44">
        <v>0</v>
      </c>
      <c r="AH9" s="44">
        <v>0</v>
      </c>
      <c r="AI9" s="44">
        <v>0</v>
      </c>
      <c r="AJ9" s="44">
        <v>0</v>
      </c>
      <c r="AK9" s="45">
        <v>0</v>
      </c>
      <c r="AL9" s="43">
        <v>0</v>
      </c>
      <c r="AM9" s="44">
        <v>363.49799999999999</v>
      </c>
      <c r="AN9" s="44">
        <v>0</v>
      </c>
      <c r="AO9" s="44">
        <v>0</v>
      </c>
      <c r="AP9" s="44">
        <v>0</v>
      </c>
      <c r="AQ9" s="44">
        <v>0</v>
      </c>
      <c r="AR9" s="44">
        <v>0</v>
      </c>
      <c r="AS9" s="44">
        <v>0</v>
      </c>
      <c r="AT9" s="45">
        <v>0</v>
      </c>
      <c r="AU9" s="43">
        <v>0</v>
      </c>
      <c r="AV9" s="44">
        <v>0</v>
      </c>
      <c r="AW9" s="44">
        <v>0</v>
      </c>
      <c r="AX9" s="44">
        <v>0</v>
      </c>
      <c r="AY9" s="44">
        <v>0</v>
      </c>
      <c r="AZ9" s="44">
        <v>0</v>
      </c>
      <c r="BA9" s="44">
        <v>0</v>
      </c>
      <c r="BB9" s="44">
        <v>0</v>
      </c>
      <c r="BC9" s="45">
        <v>0</v>
      </c>
      <c r="BD9" s="43">
        <v>0</v>
      </c>
      <c r="BE9" s="44">
        <v>0</v>
      </c>
      <c r="BF9" s="44">
        <v>0</v>
      </c>
      <c r="BG9" s="44">
        <v>0</v>
      </c>
      <c r="BH9" s="44">
        <v>0</v>
      </c>
      <c r="BI9" s="44">
        <v>0</v>
      </c>
      <c r="BJ9" s="44">
        <v>0</v>
      </c>
      <c r="BK9" s="44">
        <v>0</v>
      </c>
      <c r="BL9" s="45">
        <v>0</v>
      </c>
      <c r="BM9" s="43">
        <v>0</v>
      </c>
      <c r="BN9" s="44">
        <v>0</v>
      </c>
      <c r="BO9" s="44">
        <v>0</v>
      </c>
      <c r="BP9" s="44">
        <v>0</v>
      </c>
      <c r="BQ9" s="44">
        <v>0</v>
      </c>
      <c r="BR9" s="44">
        <v>0</v>
      </c>
      <c r="BS9" s="44">
        <v>0</v>
      </c>
      <c r="BT9" s="44">
        <v>0</v>
      </c>
      <c r="BU9" s="45">
        <v>0</v>
      </c>
      <c r="BV9" s="43">
        <v>0</v>
      </c>
      <c r="BW9" s="44">
        <v>0</v>
      </c>
      <c r="BX9" s="44">
        <v>0</v>
      </c>
      <c r="BY9" s="44">
        <v>0</v>
      </c>
      <c r="BZ9" s="44">
        <v>0</v>
      </c>
      <c r="CA9" s="44">
        <v>0</v>
      </c>
      <c r="CB9" s="44">
        <v>0</v>
      </c>
      <c r="CC9" s="44">
        <v>0</v>
      </c>
      <c r="CD9" s="45">
        <v>0</v>
      </c>
      <c r="CF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9" s="39" t="str">
        <f>[1]!ObrasNuevas[[#This Row],[NOMBRE PROYECTO]]</f>
        <v>SE PENSADOR EN SF6, BCOS. 1 Y 2 (SUSTITUCIÓN) + MVAR "2T-3F 60MVA 230/23/0 KV 2/16/0 A"</v>
      </c>
      <c r="CH9" s="39" t="str">
        <f>[1]!ObrasNuevas[[#This Row],[TIPO ELEMENTO]]</f>
        <v>Subestación Eléctrica</v>
      </c>
      <c r="CI9" s="40" t="str">
        <f>IFERROR(DATE(YEAR([1]!ObrasNuevas[[#This Row],[FECHA ESTIMADA ENTRADA OPERACIÓN]]),MONTH([1]!ObrasNuevas[[#This Row],[FECHA ESTIMADA ENTRADA OPERACIÓN]]),DAY(1)),"Por definir")</f>
        <v>Por definir</v>
      </c>
      <c r="CJ9" s="32" t="str">
        <f>IFERROR(VLOOKUP([1]!ObrasNuevas[[#This Row],[TECNOLOGÍA]],[1]!TEC[#Data],2,FALSE),"")</f>
        <v/>
      </c>
      <c r="CK9" s="41" t="str">
        <f>[1]!ObrasNuevas[[#This Row],[MW]]</f>
        <v> </v>
      </c>
    </row>
    <row r="10" spans="1:89" s="46" customFormat="1" ht="18" customHeight="1" x14ac:dyDescent="0.25">
      <c r="A10" s="42">
        <v>45901</v>
      </c>
      <c r="B10" s="43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5">
        <v>0</v>
      </c>
      <c r="K10" s="43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5">
        <v>0</v>
      </c>
      <c r="T10" s="43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5">
        <v>0</v>
      </c>
      <c r="AC10" s="43">
        <v>0</v>
      </c>
      <c r="AD10" s="44">
        <v>0</v>
      </c>
      <c r="AE10" s="44">
        <v>0</v>
      </c>
      <c r="AF10" s="44">
        <v>0</v>
      </c>
      <c r="AG10" s="44">
        <v>0</v>
      </c>
      <c r="AH10" s="44">
        <v>0</v>
      </c>
      <c r="AI10" s="44">
        <v>0</v>
      </c>
      <c r="AJ10" s="44">
        <v>0</v>
      </c>
      <c r="AK10" s="45">
        <v>0</v>
      </c>
      <c r="AL10" s="43">
        <v>0</v>
      </c>
      <c r="AM10" s="44">
        <v>0</v>
      </c>
      <c r="AN10" s="44">
        <v>0</v>
      </c>
      <c r="AO10" s="44">
        <v>0</v>
      </c>
      <c r="AP10" s="44">
        <v>0</v>
      </c>
      <c r="AQ10" s="44">
        <v>0</v>
      </c>
      <c r="AR10" s="44">
        <v>0</v>
      </c>
      <c r="AS10" s="44">
        <v>0</v>
      </c>
      <c r="AT10" s="45">
        <v>0</v>
      </c>
      <c r="AU10" s="43">
        <v>0</v>
      </c>
      <c r="AV10" s="44">
        <v>0</v>
      </c>
      <c r="AW10" s="44">
        <v>0</v>
      </c>
      <c r="AX10" s="44">
        <v>0</v>
      </c>
      <c r="AY10" s="44">
        <v>0</v>
      </c>
      <c r="AZ10" s="44">
        <v>0</v>
      </c>
      <c r="BA10" s="44">
        <v>0</v>
      </c>
      <c r="BB10" s="44">
        <v>0</v>
      </c>
      <c r="BC10" s="45">
        <v>0</v>
      </c>
      <c r="BD10" s="43">
        <v>0</v>
      </c>
      <c r="BE10" s="44">
        <v>572.95000000000005</v>
      </c>
      <c r="BF10" s="44">
        <v>0</v>
      </c>
      <c r="BG10" s="44">
        <v>0</v>
      </c>
      <c r="BH10" s="44">
        <v>0</v>
      </c>
      <c r="BI10" s="44">
        <v>0</v>
      </c>
      <c r="BJ10" s="44">
        <v>0</v>
      </c>
      <c r="BK10" s="44">
        <v>0</v>
      </c>
      <c r="BL10" s="45">
        <v>0</v>
      </c>
      <c r="BM10" s="43">
        <v>0</v>
      </c>
      <c r="BN10" s="44">
        <v>0</v>
      </c>
      <c r="BO10" s="44">
        <v>0</v>
      </c>
      <c r="BP10" s="44">
        <v>0</v>
      </c>
      <c r="BQ10" s="44">
        <v>0</v>
      </c>
      <c r="BR10" s="44">
        <v>0</v>
      </c>
      <c r="BS10" s="44">
        <v>0</v>
      </c>
      <c r="BT10" s="44">
        <v>0</v>
      </c>
      <c r="BU10" s="45">
        <v>0</v>
      </c>
      <c r="BV10" s="43">
        <v>0</v>
      </c>
      <c r="BW10" s="44">
        <v>0</v>
      </c>
      <c r="BX10" s="44">
        <v>0</v>
      </c>
      <c r="BY10" s="44">
        <v>0</v>
      </c>
      <c r="BZ10" s="44">
        <v>0</v>
      </c>
      <c r="CA10" s="44">
        <v>0</v>
      </c>
      <c r="CB10" s="44">
        <v>0</v>
      </c>
      <c r="CC10" s="44">
        <v>0</v>
      </c>
      <c r="CD10" s="45">
        <v>0</v>
      </c>
      <c r="CF1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10" s="39" t="str">
        <f>[1]!ObrasNuevas[[#This Row],[NOMBRE PROYECTO]]</f>
        <v>SE CHICOLOAPAN (SF6) , 2T-3F 60 MVA 230/23/0 KV 2/16/0 A, 2 CAPACITOR(ES) 23KV-9MVAR, 230KV-2C-8.7 KM-1113 ACSR/AS-PT.</v>
      </c>
      <c r="CH10" s="39" t="str">
        <f>[1]!ObrasNuevas[[#This Row],[TIPO ELEMENTO]]</f>
        <v>Subestación Eléctrica</v>
      </c>
      <c r="CI10" s="40">
        <f>IFERROR(DATE(YEAR([1]!ObrasNuevas[[#This Row],[FECHA ESTIMADA ENTRADA OPERACIÓN]]),MONTH([1]!ObrasNuevas[[#This Row],[FECHA ESTIMADA ENTRADA OPERACIÓN]]),DAY(1)),"Por definir")</f>
        <v>45992</v>
      </c>
      <c r="CJ10" s="32" t="str">
        <f>IFERROR(VLOOKUP([1]!ObrasNuevas[[#This Row],[TECNOLOGÍA]],[1]!TEC[#Data],2,FALSE),"")</f>
        <v/>
      </c>
      <c r="CK10" s="41">
        <f>[1]!ObrasNuevas[[#This Row],[MW]]</f>
        <v>40</v>
      </c>
    </row>
    <row r="11" spans="1:89" s="46" customFormat="1" ht="18" customHeight="1" x14ac:dyDescent="0.25">
      <c r="A11" s="42">
        <v>45931</v>
      </c>
      <c r="B11" s="43">
        <v>0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5">
        <v>0</v>
      </c>
      <c r="K11" s="43">
        <v>0</v>
      </c>
      <c r="L11" s="44">
        <v>0</v>
      </c>
      <c r="M11" s="44">
        <v>0</v>
      </c>
      <c r="N11" s="44">
        <v>0</v>
      </c>
      <c r="O11" s="44">
        <v>0</v>
      </c>
      <c r="P11" s="44">
        <v>500</v>
      </c>
      <c r="Q11" s="44">
        <v>0</v>
      </c>
      <c r="R11" s="44">
        <v>0</v>
      </c>
      <c r="S11" s="45">
        <v>0</v>
      </c>
      <c r="T11" s="43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5">
        <v>0</v>
      </c>
      <c r="AC11" s="43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5">
        <v>0</v>
      </c>
      <c r="AL11" s="43">
        <v>0</v>
      </c>
      <c r="AM11" s="44">
        <v>0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S11" s="44">
        <v>0</v>
      </c>
      <c r="AT11" s="45">
        <v>0</v>
      </c>
      <c r="AU11" s="43">
        <v>0</v>
      </c>
      <c r="AV11" s="44">
        <v>0</v>
      </c>
      <c r="AW11" s="44">
        <v>0</v>
      </c>
      <c r="AX11" s="44">
        <v>0</v>
      </c>
      <c r="AY11" s="44">
        <v>0</v>
      </c>
      <c r="AZ11" s="44">
        <v>0</v>
      </c>
      <c r="BA11" s="44">
        <v>0</v>
      </c>
      <c r="BB11" s="44">
        <v>0</v>
      </c>
      <c r="BC11" s="45">
        <v>0</v>
      </c>
      <c r="BD11" s="43">
        <v>0</v>
      </c>
      <c r="BE11" s="44">
        <v>1155.94</v>
      </c>
      <c r="BF11" s="44">
        <v>0</v>
      </c>
      <c r="BG11" s="44">
        <v>0</v>
      </c>
      <c r="BH11" s="44">
        <v>0</v>
      </c>
      <c r="BI11" s="44">
        <v>0</v>
      </c>
      <c r="BJ11" s="44">
        <v>0</v>
      </c>
      <c r="BK11" s="44">
        <v>0</v>
      </c>
      <c r="BL11" s="45">
        <v>0</v>
      </c>
      <c r="BM11" s="43">
        <v>0</v>
      </c>
      <c r="BN11" s="44">
        <v>0</v>
      </c>
      <c r="BO11" s="44">
        <v>0</v>
      </c>
      <c r="BP11" s="44">
        <v>0</v>
      </c>
      <c r="BQ11" s="44">
        <v>0</v>
      </c>
      <c r="BR11" s="44">
        <v>0</v>
      </c>
      <c r="BS11" s="44">
        <v>0</v>
      </c>
      <c r="BT11" s="44">
        <v>0</v>
      </c>
      <c r="BU11" s="45">
        <v>0</v>
      </c>
      <c r="BV11" s="43">
        <v>0</v>
      </c>
      <c r="BW11" s="44">
        <v>0</v>
      </c>
      <c r="BX11" s="44">
        <v>0</v>
      </c>
      <c r="BY11" s="44">
        <v>0</v>
      </c>
      <c r="BZ11" s="44">
        <v>0</v>
      </c>
      <c r="CA11" s="44">
        <v>0</v>
      </c>
      <c r="CB11" s="44">
        <v>0</v>
      </c>
      <c r="CC11" s="44">
        <v>0</v>
      </c>
      <c r="CD11" s="45">
        <v>0</v>
      </c>
      <c r="CF1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11" s="39" t="str">
        <f>[1]!ObrasNuevas[[#This Row],[NOMBRE PROYECTO]]</f>
        <v>CORPORACIÓN DE FOMENTO DE INFRAESTRUCTURA INDUSTRIAL</v>
      </c>
      <c r="CH11" s="39" t="str">
        <f>[1]!ObrasNuevas[[#This Row],[TIPO ELEMENTO]]</f>
        <v>Centro de Carga</v>
      </c>
      <c r="CI11" s="40">
        <f>IFERROR(DATE(YEAR([1]!ObrasNuevas[[#This Row],[FECHA ESTIMADA ENTRADA OPERACIÓN]]),MONTH([1]!ObrasNuevas[[#This Row],[FECHA ESTIMADA ENTRADA OPERACIÓN]]),DAY(1)),"Por definir")</f>
        <v>45901</v>
      </c>
      <c r="CJ11" s="32" t="str">
        <f>IFERROR(VLOOKUP([1]!ObrasNuevas[[#This Row],[TECNOLOGÍA]],[1]!TEC[#Data],2,FALSE),"")</f>
        <v/>
      </c>
      <c r="CK11" s="41">
        <f>[1]!ObrasNuevas[[#This Row],[MW]]</f>
        <v>57</v>
      </c>
    </row>
    <row r="12" spans="1:89" s="46" customFormat="1" ht="18" customHeight="1" x14ac:dyDescent="0.25">
      <c r="A12" s="42">
        <v>45962</v>
      </c>
      <c r="B12" s="43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5">
        <v>0</v>
      </c>
      <c r="K12" s="43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5">
        <v>0</v>
      </c>
      <c r="T12" s="43">
        <v>0</v>
      </c>
      <c r="U12" s="44">
        <v>295.39999999999998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5">
        <v>0</v>
      </c>
      <c r="AC12" s="43">
        <v>0</v>
      </c>
      <c r="AD12" s="44">
        <v>0</v>
      </c>
      <c r="AE12" s="44">
        <v>0</v>
      </c>
      <c r="AF12" s="44">
        <v>0</v>
      </c>
      <c r="AG12" s="44">
        <v>0</v>
      </c>
      <c r="AH12" s="44">
        <v>0</v>
      </c>
      <c r="AI12" s="44">
        <v>0</v>
      </c>
      <c r="AJ12" s="44">
        <v>0</v>
      </c>
      <c r="AK12" s="45">
        <v>0</v>
      </c>
      <c r="AL12" s="43">
        <v>0</v>
      </c>
      <c r="AM12" s="44">
        <v>0</v>
      </c>
      <c r="AN12" s="44">
        <v>0</v>
      </c>
      <c r="AO12" s="44">
        <v>0</v>
      </c>
      <c r="AP12" s="44">
        <v>0</v>
      </c>
      <c r="AQ12" s="44">
        <v>0</v>
      </c>
      <c r="AR12" s="44">
        <v>0</v>
      </c>
      <c r="AS12" s="44">
        <v>0</v>
      </c>
      <c r="AT12" s="45">
        <v>0</v>
      </c>
      <c r="AU12" s="43">
        <v>0</v>
      </c>
      <c r="AV12" s="44">
        <v>0</v>
      </c>
      <c r="AW12" s="44">
        <v>0</v>
      </c>
      <c r="AX12" s="44">
        <v>0</v>
      </c>
      <c r="AY12" s="44">
        <v>0</v>
      </c>
      <c r="AZ12" s="44">
        <v>0</v>
      </c>
      <c r="BA12" s="44">
        <v>0</v>
      </c>
      <c r="BB12" s="44">
        <v>0</v>
      </c>
      <c r="BC12" s="45">
        <v>0</v>
      </c>
      <c r="BD12" s="43">
        <v>0</v>
      </c>
      <c r="BE12" s="44">
        <v>0</v>
      </c>
      <c r="BF12" s="44">
        <v>0</v>
      </c>
      <c r="BG12" s="44">
        <v>0</v>
      </c>
      <c r="BH12" s="44">
        <v>0</v>
      </c>
      <c r="BI12" s="44">
        <v>0</v>
      </c>
      <c r="BJ12" s="44">
        <v>0</v>
      </c>
      <c r="BK12" s="44">
        <v>0</v>
      </c>
      <c r="BL12" s="45">
        <v>0</v>
      </c>
      <c r="BM12" s="43">
        <v>0</v>
      </c>
      <c r="BN12" s="44">
        <v>0</v>
      </c>
      <c r="BO12" s="44">
        <v>0</v>
      </c>
      <c r="BP12" s="44">
        <v>0</v>
      </c>
      <c r="BQ12" s="44">
        <v>0</v>
      </c>
      <c r="BR12" s="44">
        <v>0</v>
      </c>
      <c r="BS12" s="44">
        <v>0</v>
      </c>
      <c r="BT12" s="44">
        <v>0</v>
      </c>
      <c r="BU12" s="45">
        <v>0</v>
      </c>
      <c r="BV12" s="43">
        <v>0</v>
      </c>
      <c r="BW12" s="44">
        <v>0</v>
      </c>
      <c r="BX12" s="44">
        <v>0</v>
      </c>
      <c r="BY12" s="44">
        <v>0</v>
      </c>
      <c r="BZ12" s="44">
        <v>0</v>
      </c>
      <c r="CA12" s="44">
        <v>0</v>
      </c>
      <c r="CB12" s="44">
        <v>0</v>
      </c>
      <c r="CC12" s="44">
        <v>0</v>
      </c>
      <c r="CD12" s="45">
        <v>0</v>
      </c>
      <c r="CF1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12" s="39" t="str">
        <f>[1]!ObrasNuevas[[#This Row],[NOMBRE PROYECTO]]</f>
        <v xml:space="preserve">SE EL CARMEN Transformadores 1 y 2 (sustitución), 2 T-3F 20 MVA  85/23 kV. </v>
      </c>
      <c r="CH12" s="39" t="str">
        <f>[1]!ObrasNuevas[[#This Row],[TIPO ELEMENTO]]</f>
        <v>Banco de Transformación</v>
      </c>
      <c r="CI12" s="40">
        <f>IFERROR(DATE(YEAR([1]!ObrasNuevas[[#This Row],[FECHA ESTIMADA ENTRADA OPERACIÓN]]),MONTH([1]!ObrasNuevas[[#This Row],[FECHA ESTIMADA ENTRADA OPERACIÓN]]),DAY(1)),"Por definir")</f>
        <v>45992</v>
      </c>
      <c r="CJ12" s="32" t="str">
        <f>IFERROR(VLOOKUP([1]!ObrasNuevas[[#This Row],[TECNOLOGÍA]],[1]!TEC[#Data],2,FALSE),"")</f>
        <v/>
      </c>
      <c r="CK12" s="41" t="str">
        <f>[1]!ObrasNuevas[[#This Row],[MW]]</f>
        <v> </v>
      </c>
    </row>
    <row r="13" spans="1:89" s="46" customFormat="1" ht="18" customHeight="1" x14ac:dyDescent="0.25">
      <c r="A13" s="42">
        <v>45992</v>
      </c>
      <c r="B13" s="43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5">
        <v>0</v>
      </c>
      <c r="K13" s="43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5">
        <v>0</v>
      </c>
      <c r="T13" s="43">
        <v>0</v>
      </c>
      <c r="U13" s="44">
        <v>0</v>
      </c>
      <c r="V13" s="44">
        <v>15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5">
        <v>0</v>
      </c>
      <c r="AC13" s="43">
        <v>0</v>
      </c>
      <c r="AD13" s="44">
        <v>0</v>
      </c>
      <c r="AE13" s="44">
        <v>0</v>
      </c>
      <c r="AF13" s="44">
        <v>0</v>
      </c>
      <c r="AG13" s="44">
        <v>0</v>
      </c>
      <c r="AH13" s="44">
        <v>99</v>
      </c>
      <c r="AI13" s="44">
        <v>0</v>
      </c>
      <c r="AJ13" s="44">
        <v>0</v>
      </c>
      <c r="AK13" s="45">
        <v>0</v>
      </c>
      <c r="AL13" s="43">
        <v>0</v>
      </c>
      <c r="AM13" s="44">
        <v>0</v>
      </c>
      <c r="AN13" s="44">
        <v>0</v>
      </c>
      <c r="AO13" s="44">
        <v>0</v>
      </c>
      <c r="AP13" s="44">
        <v>0</v>
      </c>
      <c r="AQ13" s="44">
        <v>0</v>
      </c>
      <c r="AR13" s="44">
        <v>0</v>
      </c>
      <c r="AS13" s="44">
        <v>0</v>
      </c>
      <c r="AT13" s="45">
        <v>0</v>
      </c>
      <c r="AU13" s="43">
        <v>0</v>
      </c>
      <c r="AV13" s="44">
        <v>0</v>
      </c>
      <c r="AW13" s="44">
        <v>0</v>
      </c>
      <c r="AX13" s="44">
        <v>0</v>
      </c>
      <c r="AY13" s="44">
        <v>0</v>
      </c>
      <c r="AZ13" s="44">
        <v>0</v>
      </c>
      <c r="BA13" s="44">
        <v>0</v>
      </c>
      <c r="BB13" s="44">
        <v>0</v>
      </c>
      <c r="BC13" s="45">
        <v>0</v>
      </c>
      <c r="BD13" s="43">
        <v>0</v>
      </c>
      <c r="BE13" s="44">
        <v>0</v>
      </c>
      <c r="BF13" s="44">
        <v>0</v>
      </c>
      <c r="BG13" s="44">
        <v>0</v>
      </c>
      <c r="BH13" s="44">
        <v>0</v>
      </c>
      <c r="BI13" s="44">
        <v>0</v>
      </c>
      <c r="BJ13" s="44">
        <v>0</v>
      </c>
      <c r="BK13" s="44">
        <v>0</v>
      </c>
      <c r="BL13" s="45">
        <v>0</v>
      </c>
      <c r="BM13" s="43">
        <v>0</v>
      </c>
      <c r="BN13" s="44">
        <v>0</v>
      </c>
      <c r="BO13" s="44">
        <v>0</v>
      </c>
      <c r="BP13" s="44">
        <v>0</v>
      </c>
      <c r="BQ13" s="44">
        <v>0</v>
      </c>
      <c r="BR13" s="44">
        <v>0</v>
      </c>
      <c r="BS13" s="44">
        <v>0</v>
      </c>
      <c r="BT13" s="44">
        <v>0</v>
      </c>
      <c r="BU13" s="45">
        <v>0</v>
      </c>
      <c r="BV13" s="43">
        <v>0</v>
      </c>
      <c r="BW13" s="44">
        <v>0</v>
      </c>
      <c r="BX13" s="44">
        <v>0</v>
      </c>
      <c r="BY13" s="44">
        <v>0</v>
      </c>
      <c r="BZ13" s="44">
        <v>0</v>
      </c>
      <c r="CA13" s="44">
        <v>0</v>
      </c>
      <c r="CB13" s="44">
        <v>0</v>
      </c>
      <c r="CC13" s="44">
        <v>0</v>
      </c>
      <c r="CD13" s="45">
        <v>0</v>
      </c>
      <c r="CF1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13" s="39" t="str">
        <f>[1]!ObrasNuevas[[#This Row],[NOMBRE PROYECTO]]</f>
        <v>SE MINCER</v>
      </c>
      <c r="CH13" s="39" t="str">
        <f>[1]!ObrasNuevas[[#This Row],[TIPO ELEMENTO]]</f>
        <v>Subestación Eléctrica</v>
      </c>
      <c r="CI13" s="40">
        <f>IFERROR(DATE(YEAR([1]!ObrasNuevas[[#This Row],[FECHA ESTIMADA ENTRADA OPERACIÓN]]),MONTH([1]!ObrasNuevas[[#This Row],[FECHA ESTIMADA ENTRADA OPERACIÓN]]),DAY(1)),"Por definir")</f>
        <v>45992</v>
      </c>
      <c r="CJ13" s="32" t="str">
        <f>IFERROR(VLOOKUP([1]!ObrasNuevas[[#This Row],[TECNOLOGÍA]],[1]!TEC[#Data],2,FALSE),"")</f>
        <v/>
      </c>
      <c r="CK13" s="41" t="str">
        <f>[1]!ObrasNuevas[[#This Row],[MW]]</f>
        <v> </v>
      </c>
    </row>
    <row r="14" spans="1:89" s="46" customFormat="1" ht="18" customHeight="1" x14ac:dyDescent="0.25">
      <c r="A14" s="42">
        <v>46023</v>
      </c>
      <c r="B14" s="43">
        <v>0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5">
        <v>0</v>
      </c>
      <c r="K14" s="43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5">
        <v>0</v>
      </c>
      <c r="T14" s="43">
        <v>0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5">
        <v>0</v>
      </c>
      <c r="AC14" s="43">
        <v>0</v>
      </c>
      <c r="AD14" s="44">
        <v>0</v>
      </c>
      <c r="AE14" s="44">
        <v>0</v>
      </c>
      <c r="AF14" s="44">
        <v>0</v>
      </c>
      <c r="AG14" s="44">
        <v>0</v>
      </c>
      <c r="AH14" s="44">
        <v>0</v>
      </c>
      <c r="AI14" s="44">
        <v>0</v>
      </c>
      <c r="AJ14" s="44">
        <v>0</v>
      </c>
      <c r="AK14" s="45">
        <v>0</v>
      </c>
      <c r="AL14" s="43">
        <v>0</v>
      </c>
      <c r="AM14" s="44">
        <v>0</v>
      </c>
      <c r="AN14" s="44">
        <v>0</v>
      </c>
      <c r="AO14" s="44">
        <v>0</v>
      </c>
      <c r="AP14" s="44">
        <v>0</v>
      </c>
      <c r="AQ14" s="44">
        <v>1.9</v>
      </c>
      <c r="AR14" s="44">
        <v>0</v>
      </c>
      <c r="AS14" s="44">
        <v>0</v>
      </c>
      <c r="AT14" s="45">
        <v>0</v>
      </c>
      <c r="AU14" s="43">
        <v>0</v>
      </c>
      <c r="AV14" s="44">
        <v>0</v>
      </c>
      <c r="AW14" s="44">
        <v>0</v>
      </c>
      <c r="AX14" s="44">
        <v>0</v>
      </c>
      <c r="AY14" s="44">
        <v>0</v>
      </c>
      <c r="AZ14" s="44">
        <v>0</v>
      </c>
      <c r="BA14" s="44">
        <v>0</v>
      </c>
      <c r="BB14" s="44">
        <v>0</v>
      </c>
      <c r="BC14" s="45">
        <v>0</v>
      </c>
      <c r="BD14" s="43">
        <v>0</v>
      </c>
      <c r="BE14" s="44">
        <v>0</v>
      </c>
      <c r="BF14" s="44">
        <v>0</v>
      </c>
      <c r="BG14" s="44">
        <v>0</v>
      </c>
      <c r="BH14" s="44">
        <v>0</v>
      </c>
      <c r="BI14" s="44">
        <v>0</v>
      </c>
      <c r="BJ14" s="44">
        <v>0</v>
      </c>
      <c r="BK14" s="44">
        <v>0</v>
      </c>
      <c r="BL14" s="45">
        <v>0</v>
      </c>
      <c r="BM14" s="43">
        <v>0</v>
      </c>
      <c r="BN14" s="44">
        <v>0</v>
      </c>
      <c r="BO14" s="44">
        <v>0</v>
      </c>
      <c r="BP14" s="44">
        <v>0</v>
      </c>
      <c r="BQ14" s="44">
        <v>0</v>
      </c>
      <c r="BR14" s="44">
        <v>0</v>
      </c>
      <c r="BS14" s="44">
        <v>0</v>
      </c>
      <c r="BT14" s="44">
        <v>0</v>
      </c>
      <c r="BU14" s="45">
        <v>0</v>
      </c>
      <c r="BV14" s="43">
        <v>0</v>
      </c>
      <c r="BW14" s="44">
        <v>0</v>
      </c>
      <c r="BX14" s="44">
        <v>0</v>
      </c>
      <c r="BY14" s="44">
        <v>0</v>
      </c>
      <c r="BZ14" s="44">
        <v>0</v>
      </c>
      <c r="CA14" s="44">
        <v>0</v>
      </c>
      <c r="CB14" s="44">
        <v>0</v>
      </c>
      <c r="CC14" s="44">
        <v>0</v>
      </c>
      <c r="CD14" s="45">
        <v>0</v>
      </c>
      <c r="CF1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14" s="39" t="str">
        <f>[1]!ObrasNuevas[[#This Row],[NOMBRE PROYECTO]]</f>
        <v>SE VALLE SAN PEDRO, 1 T-3 F 60 MVA 230/23/ kV 2/16/0 A, 1 CAPACITOR(ES) - 23 kV - 9 MVAr, LT 230 kV [2C] - 1 km -1113 - ACSR-TA.</v>
      </c>
      <c r="CH14" s="39" t="str">
        <f>[1]!ObrasNuevas[[#This Row],[TIPO ELEMENTO]]</f>
        <v>Subestación Eléctrica</v>
      </c>
      <c r="CI14" s="40">
        <f>IFERROR(DATE(YEAR([1]!ObrasNuevas[[#This Row],[FECHA ESTIMADA ENTRADA OPERACIÓN]]),MONTH([1]!ObrasNuevas[[#This Row],[FECHA ESTIMADA ENTRADA OPERACIÓN]]),DAY(1)),"Por definir")</f>
        <v>45992</v>
      </c>
      <c r="CJ14" s="32" t="str">
        <f>IFERROR(VLOOKUP([1]!ObrasNuevas[[#This Row],[TECNOLOGÍA]],[1]!TEC[#Data],2,FALSE),"")</f>
        <v/>
      </c>
      <c r="CK14" s="41" t="str">
        <f>[1]!ObrasNuevas[[#This Row],[MW]]</f>
        <v> </v>
      </c>
    </row>
    <row r="15" spans="1:89" s="46" customFormat="1" ht="18" customHeight="1" x14ac:dyDescent="0.25">
      <c r="A15" s="42">
        <v>46054</v>
      </c>
      <c r="B15" s="43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5">
        <v>0</v>
      </c>
      <c r="K15" s="43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5">
        <v>0</v>
      </c>
      <c r="T15" s="43">
        <v>0</v>
      </c>
      <c r="U15" s="44">
        <v>0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5">
        <v>0</v>
      </c>
      <c r="AC15" s="43">
        <v>0</v>
      </c>
      <c r="AD15" s="44">
        <v>0</v>
      </c>
      <c r="AE15" s="44">
        <v>0</v>
      </c>
      <c r="AF15" s="44">
        <v>0</v>
      </c>
      <c r="AG15" s="44">
        <v>0</v>
      </c>
      <c r="AH15" s="44">
        <v>0</v>
      </c>
      <c r="AI15" s="44">
        <v>0</v>
      </c>
      <c r="AJ15" s="44">
        <v>0</v>
      </c>
      <c r="AK15" s="45">
        <v>0</v>
      </c>
      <c r="AL15" s="43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44">
        <v>0</v>
      </c>
      <c r="AS15" s="44">
        <v>0</v>
      </c>
      <c r="AT15" s="45">
        <v>0</v>
      </c>
      <c r="AU15" s="43">
        <v>0</v>
      </c>
      <c r="AV15" s="44">
        <v>0</v>
      </c>
      <c r="AW15" s="44">
        <v>0</v>
      </c>
      <c r="AX15" s="44">
        <v>0</v>
      </c>
      <c r="AY15" s="44">
        <v>0</v>
      </c>
      <c r="AZ15" s="44">
        <v>0</v>
      </c>
      <c r="BA15" s="44">
        <v>0</v>
      </c>
      <c r="BB15" s="44">
        <v>0</v>
      </c>
      <c r="BC15" s="45">
        <v>0</v>
      </c>
      <c r="BD15" s="43">
        <v>0</v>
      </c>
      <c r="BE15" s="44">
        <v>0</v>
      </c>
      <c r="BF15" s="44">
        <v>0</v>
      </c>
      <c r="BG15" s="44">
        <v>0</v>
      </c>
      <c r="BH15" s="44">
        <v>0</v>
      </c>
      <c r="BI15" s="44">
        <v>0</v>
      </c>
      <c r="BJ15" s="44">
        <v>0</v>
      </c>
      <c r="BK15" s="44">
        <v>0</v>
      </c>
      <c r="BL15" s="45">
        <v>0</v>
      </c>
      <c r="BM15" s="43">
        <v>0</v>
      </c>
      <c r="BN15" s="44">
        <v>0</v>
      </c>
      <c r="BO15" s="44">
        <v>0</v>
      </c>
      <c r="BP15" s="44">
        <v>0</v>
      </c>
      <c r="BQ15" s="44">
        <v>0</v>
      </c>
      <c r="BR15" s="44">
        <v>0</v>
      </c>
      <c r="BS15" s="44">
        <v>0</v>
      </c>
      <c r="BT15" s="44">
        <v>0</v>
      </c>
      <c r="BU15" s="45">
        <v>0</v>
      </c>
      <c r="BV15" s="43">
        <v>0</v>
      </c>
      <c r="BW15" s="44">
        <v>0</v>
      </c>
      <c r="BX15" s="44">
        <v>0</v>
      </c>
      <c r="BY15" s="44">
        <v>0</v>
      </c>
      <c r="BZ15" s="44">
        <v>0</v>
      </c>
      <c r="CA15" s="44">
        <v>0</v>
      </c>
      <c r="CB15" s="44">
        <v>0</v>
      </c>
      <c r="CC15" s="44">
        <v>0</v>
      </c>
      <c r="CD15" s="45">
        <v>0</v>
      </c>
      <c r="CF1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15" s="39" t="str">
        <f>[1]!ObrasNuevas[[#This Row],[NOMBRE PROYECTO]]</f>
        <v>SE AGUSTÍN MILLÁN, 1 T-3 F 20 MVA  115/13.8 Kv.</v>
      </c>
      <c r="CH15" s="39" t="str">
        <f>[1]!ObrasNuevas[[#This Row],[TIPO ELEMENTO]]</f>
        <v>Banco de Transformación</v>
      </c>
      <c r="CI15" s="40">
        <f>IFERROR(DATE(YEAR([1]!ObrasNuevas[[#This Row],[FECHA ESTIMADA ENTRADA OPERACIÓN]]),MONTH([1]!ObrasNuevas[[#This Row],[FECHA ESTIMADA ENTRADA OPERACIÓN]]),DAY(1)),"Por definir")</f>
        <v>45139</v>
      </c>
      <c r="CJ15" s="32" t="str">
        <f>IFERROR(VLOOKUP([1]!ObrasNuevas[[#This Row],[TECNOLOGÍA]],[1]!TEC[#Data],2,FALSE),"")</f>
        <v/>
      </c>
      <c r="CK15" s="41" t="str">
        <f>[1]!ObrasNuevas[[#This Row],[MW]]</f>
        <v> </v>
      </c>
    </row>
    <row r="16" spans="1:89" s="46" customFormat="1" ht="18" customHeight="1" x14ac:dyDescent="0.25">
      <c r="A16" s="42">
        <v>46082</v>
      </c>
      <c r="B16" s="43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5">
        <v>0</v>
      </c>
      <c r="K16" s="43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5">
        <v>0</v>
      </c>
      <c r="T16" s="43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5">
        <v>0</v>
      </c>
      <c r="AC16" s="43">
        <v>0</v>
      </c>
      <c r="AD16" s="44">
        <v>0</v>
      </c>
      <c r="AE16" s="44">
        <v>0</v>
      </c>
      <c r="AF16" s="44">
        <v>0</v>
      </c>
      <c r="AG16" s="44">
        <v>0</v>
      </c>
      <c r="AH16" s="44">
        <v>0</v>
      </c>
      <c r="AI16" s="44">
        <v>0</v>
      </c>
      <c r="AJ16" s="44">
        <v>0</v>
      </c>
      <c r="AK16" s="45">
        <v>0</v>
      </c>
      <c r="AL16" s="43">
        <v>0</v>
      </c>
      <c r="AM16" s="44">
        <v>0</v>
      </c>
      <c r="AN16" s="44">
        <v>0</v>
      </c>
      <c r="AO16" s="44">
        <v>0</v>
      </c>
      <c r="AP16" s="44">
        <v>0</v>
      </c>
      <c r="AQ16" s="44">
        <v>0</v>
      </c>
      <c r="AR16" s="44">
        <v>0</v>
      </c>
      <c r="AS16" s="44">
        <v>0</v>
      </c>
      <c r="AT16" s="45">
        <v>0</v>
      </c>
      <c r="AU16" s="43">
        <v>0</v>
      </c>
      <c r="AV16" s="44">
        <v>0</v>
      </c>
      <c r="AW16" s="44">
        <v>0</v>
      </c>
      <c r="AX16" s="44">
        <v>0</v>
      </c>
      <c r="AY16" s="44">
        <v>0</v>
      </c>
      <c r="AZ16" s="44">
        <v>0</v>
      </c>
      <c r="BA16" s="44">
        <v>0</v>
      </c>
      <c r="BB16" s="44">
        <v>0</v>
      </c>
      <c r="BC16" s="45">
        <v>0</v>
      </c>
      <c r="BD16" s="43">
        <v>0</v>
      </c>
      <c r="BE16" s="44">
        <v>0</v>
      </c>
      <c r="BF16" s="44">
        <v>0</v>
      </c>
      <c r="BG16" s="44">
        <v>0</v>
      </c>
      <c r="BH16" s="44">
        <v>0</v>
      </c>
      <c r="BI16" s="44">
        <v>0</v>
      </c>
      <c r="BJ16" s="44">
        <v>0</v>
      </c>
      <c r="BK16" s="44">
        <v>0</v>
      </c>
      <c r="BL16" s="45">
        <v>0</v>
      </c>
      <c r="BM16" s="43">
        <v>0</v>
      </c>
      <c r="BN16" s="44">
        <v>0</v>
      </c>
      <c r="BO16" s="44">
        <v>0</v>
      </c>
      <c r="BP16" s="44">
        <v>0</v>
      </c>
      <c r="BQ16" s="44">
        <v>0</v>
      </c>
      <c r="BR16" s="44">
        <v>0</v>
      </c>
      <c r="BS16" s="44">
        <v>0</v>
      </c>
      <c r="BT16" s="44">
        <v>0</v>
      </c>
      <c r="BU16" s="45">
        <v>0</v>
      </c>
      <c r="BV16" s="43">
        <v>0</v>
      </c>
      <c r="BW16" s="44">
        <v>0</v>
      </c>
      <c r="BX16" s="44">
        <v>0</v>
      </c>
      <c r="BY16" s="44">
        <v>0</v>
      </c>
      <c r="BZ16" s="44">
        <v>0</v>
      </c>
      <c r="CA16" s="44">
        <v>0</v>
      </c>
      <c r="CB16" s="44">
        <v>0</v>
      </c>
      <c r="CC16" s="44">
        <v>0</v>
      </c>
      <c r="CD16" s="45">
        <v>0</v>
      </c>
      <c r="CF1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16" s="39" t="str">
        <f>[1]!ObrasNuevas[[#This Row],[NOMBRE PROYECTO]]</f>
        <v>SE COYOACAN, 2T-3F-60 MVA- 230/23/0 kV - 2/19 A</v>
      </c>
      <c r="CH16" s="39" t="str">
        <f>[1]!ObrasNuevas[[#This Row],[TIPO ELEMENTO]]</f>
        <v>Subestación Eléctrica</v>
      </c>
      <c r="CI16" s="40">
        <f>IFERROR(DATE(YEAR([1]!ObrasNuevas[[#This Row],[FECHA ESTIMADA ENTRADA OPERACIÓN]]),MONTH([1]!ObrasNuevas[[#This Row],[FECHA ESTIMADA ENTRADA OPERACIÓN]]),DAY(1)),"Por definir")</f>
        <v>46357</v>
      </c>
      <c r="CJ16" s="32" t="str">
        <f>IFERROR(VLOOKUP([1]!ObrasNuevas[[#This Row],[TECNOLOGÍA]],[1]!TEC[#Data],2,FALSE),"")</f>
        <v/>
      </c>
      <c r="CK16" s="41" t="str">
        <f>[1]!ObrasNuevas[[#This Row],[MW]]</f>
        <v> </v>
      </c>
    </row>
    <row r="17" spans="1:89" s="46" customFormat="1" ht="18" customHeight="1" x14ac:dyDescent="0.25">
      <c r="A17" s="42">
        <v>46113</v>
      </c>
      <c r="B17" s="43">
        <v>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5">
        <v>0</v>
      </c>
      <c r="K17" s="43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5">
        <v>0</v>
      </c>
      <c r="T17" s="43">
        <v>0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5">
        <v>0</v>
      </c>
      <c r="AC17" s="43">
        <v>0</v>
      </c>
      <c r="AD17" s="44">
        <v>0</v>
      </c>
      <c r="AE17" s="44">
        <v>0</v>
      </c>
      <c r="AF17" s="44">
        <v>12.3</v>
      </c>
      <c r="AG17" s="44">
        <v>0</v>
      </c>
      <c r="AH17" s="44">
        <v>0</v>
      </c>
      <c r="AI17" s="44">
        <v>0</v>
      </c>
      <c r="AJ17" s="44">
        <v>0</v>
      </c>
      <c r="AK17" s="45">
        <v>0</v>
      </c>
      <c r="AL17" s="43">
        <v>0</v>
      </c>
      <c r="AM17" s="44">
        <v>0</v>
      </c>
      <c r="AN17" s="44">
        <v>0</v>
      </c>
      <c r="AO17" s="44">
        <v>0</v>
      </c>
      <c r="AP17" s="44">
        <v>0</v>
      </c>
      <c r="AQ17" s="44">
        <v>0</v>
      </c>
      <c r="AR17" s="44">
        <v>0</v>
      </c>
      <c r="AS17" s="44">
        <v>0</v>
      </c>
      <c r="AT17" s="45">
        <v>0</v>
      </c>
      <c r="AU17" s="43">
        <v>0</v>
      </c>
      <c r="AV17" s="44">
        <v>0</v>
      </c>
      <c r="AW17" s="44">
        <v>0</v>
      </c>
      <c r="AX17" s="44">
        <v>0</v>
      </c>
      <c r="AY17" s="44">
        <v>0</v>
      </c>
      <c r="AZ17" s="44">
        <v>0</v>
      </c>
      <c r="BA17" s="44">
        <v>0</v>
      </c>
      <c r="BB17" s="44">
        <v>0</v>
      </c>
      <c r="BC17" s="45">
        <v>0</v>
      </c>
      <c r="BD17" s="43">
        <v>0</v>
      </c>
      <c r="BE17" s="44">
        <v>0</v>
      </c>
      <c r="BF17" s="44">
        <v>0</v>
      </c>
      <c r="BG17" s="44">
        <v>0</v>
      </c>
      <c r="BH17" s="44">
        <v>0</v>
      </c>
      <c r="BI17" s="44">
        <v>0</v>
      </c>
      <c r="BJ17" s="44">
        <v>0</v>
      </c>
      <c r="BK17" s="44">
        <v>0</v>
      </c>
      <c r="BL17" s="45">
        <v>0</v>
      </c>
      <c r="BM17" s="43">
        <v>0</v>
      </c>
      <c r="BN17" s="44">
        <v>0</v>
      </c>
      <c r="BO17" s="44">
        <v>0</v>
      </c>
      <c r="BP17" s="44">
        <v>0</v>
      </c>
      <c r="BQ17" s="44">
        <v>0</v>
      </c>
      <c r="BR17" s="44">
        <v>0</v>
      </c>
      <c r="BS17" s="44">
        <v>0</v>
      </c>
      <c r="BT17" s="44">
        <v>0</v>
      </c>
      <c r="BU17" s="45">
        <v>0</v>
      </c>
      <c r="BV17" s="43">
        <v>0</v>
      </c>
      <c r="BW17" s="44">
        <v>0</v>
      </c>
      <c r="BX17" s="44">
        <v>0</v>
      </c>
      <c r="BY17" s="44">
        <v>0</v>
      </c>
      <c r="BZ17" s="44">
        <v>0</v>
      </c>
      <c r="CA17" s="44">
        <v>0</v>
      </c>
      <c r="CB17" s="44">
        <v>0</v>
      </c>
      <c r="CC17" s="44">
        <v>0</v>
      </c>
      <c r="CD17" s="45">
        <v>0</v>
      </c>
      <c r="CF1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17" s="39" t="str">
        <f>[1]!ObrasNuevas[[#This Row],[NOMBRE PROYECTO]]</f>
        <v>SE SAN MATEO, 1 T-3 F 20 MVA  115/13.8 KV.</v>
      </c>
      <c r="CH17" s="39" t="str">
        <f>[1]!ObrasNuevas[[#This Row],[TIPO ELEMENTO]]</f>
        <v>Banco de Transformación</v>
      </c>
      <c r="CI17" s="40">
        <f>IFERROR(DATE(YEAR([1]!ObrasNuevas[[#This Row],[FECHA ESTIMADA ENTRADA OPERACIÓN]]),MONTH([1]!ObrasNuevas[[#This Row],[FECHA ESTIMADA ENTRADA OPERACIÓN]]),DAY(1)),"Por definir")</f>
        <v>46357</v>
      </c>
      <c r="CJ17" s="32" t="str">
        <f>IFERROR(VLOOKUP([1]!ObrasNuevas[[#This Row],[TECNOLOGÍA]],[1]!TEC[#Data],2,FALSE),"")</f>
        <v/>
      </c>
      <c r="CK17" s="41" t="str">
        <f>[1]!ObrasNuevas[[#This Row],[MW]]</f>
        <v> </v>
      </c>
    </row>
    <row r="18" spans="1:89" s="46" customFormat="1" ht="18" customHeight="1" x14ac:dyDescent="0.25">
      <c r="A18" s="42">
        <v>46143</v>
      </c>
      <c r="B18" s="43">
        <v>0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5">
        <v>0</v>
      </c>
      <c r="K18" s="43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5">
        <v>0</v>
      </c>
      <c r="T18" s="43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5">
        <v>0</v>
      </c>
      <c r="AC18" s="43">
        <v>0</v>
      </c>
      <c r="AD18" s="44"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44">
        <v>0</v>
      </c>
      <c r="AK18" s="45">
        <v>0</v>
      </c>
      <c r="AL18" s="43">
        <v>0</v>
      </c>
      <c r="AM18" s="44">
        <v>0</v>
      </c>
      <c r="AN18" s="44">
        <v>0</v>
      </c>
      <c r="AO18" s="44">
        <v>0</v>
      </c>
      <c r="AP18" s="44">
        <v>0</v>
      </c>
      <c r="AQ18" s="44">
        <v>0</v>
      </c>
      <c r="AR18" s="44">
        <v>0</v>
      </c>
      <c r="AS18" s="44">
        <v>0</v>
      </c>
      <c r="AT18" s="45">
        <v>0</v>
      </c>
      <c r="AU18" s="43">
        <v>0</v>
      </c>
      <c r="AV18" s="44">
        <v>0</v>
      </c>
      <c r="AW18" s="44">
        <v>0</v>
      </c>
      <c r="AX18" s="44">
        <v>0</v>
      </c>
      <c r="AY18" s="44">
        <v>0</v>
      </c>
      <c r="AZ18" s="44">
        <v>0</v>
      </c>
      <c r="BA18" s="44">
        <v>0</v>
      </c>
      <c r="BB18" s="44">
        <v>0</v>
      </c>
      <c r="BC18" s="45">
        <v>0</v>
      </c>
      <c r="BD18" s="43">
        <v>0</v>
      </c>
      <c r="BE18" s="44">
        <v>0</v>
      </c>
      <c r="BF18" s="44">
        <v>0</v>
      </c>
      <c r="BG18" s="44">
        <v>0</v>
      </c>
      <c r="BH18" s="44">
        <v>0</v>
      </c>
      <c r="BI18" s="44">
        <v>0</v>
      </c>
      <c r="BJ18" s="44">
        <v>0</v>
      </c>
      <c r="BK18" s="44">
        <v>0</v>
      </c>
      <c r="BL18" s="45">
        <v>0</v>
      </c>
      <c r="BM18" s="43">
        <v>0</v>
      </c>
      <c r="BN18" s="44">
        <v>0</v>
      </c>
      <c r="BO18" s="44">
        <v>0</v>
      </c>
      <c r="BP18" s="44">
        <v>0</v>
      </c>
      <c r="BQ18" s="44">
        <v>0</v>
      </c>
      <c r="BR18" s="44">
        <v>0</v>
      </c>
      <c r="BS18" s="44">
        <v>0</v>
      </c>
      <c r="BT18" s="44">
        <v>0</v>
      </c>
      <c r="BU18" s="45">
        <v>0</v>
      </c>
      <c r="BV18" s="43">
        <v>0</v>
      </c>
      <c r="BW18" s="44">
        <v>0</v>
      </c>
      <c r="BX18" s="44">
        <v>0</v>
      </c>
      <c r="BY18" s="44">
        <v>0</v>
      </c>
      <c r="BZ18" s="44">
        <v>0</v>
      </c>
      <c r="CA18" s="44">
        <v>0</v>
      </c>
      <c r="CB18" s="44">
        <v>0</v>
      </c>
      <c r="CC18" s="44">
        <v>0</v>
      </c>
      <c r="CD18" s="45">
        <v>0</v>
      </c>
      <c r="CF1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18" s="39" t="str">
        <f>[1]!ObrasNuevas[[#This Row],[NOMBRE PROYECTO]]</f>
        <v>SE CUBITOS, 1 T-3F 30 MVA  85/23/0 kV  1/2/0 A, 1 CAPACITOR(ES) 23 kV-1.8MVAr.</v>
      </c>
      <c r="CH18" s="39" t="str">
        <f>[1]!ObrasNuevas[[#This Row],[TIPO ELEMENTO]]</f>
        <v>Banco de Transformación</v>
      </c>
      <c r="CI18" s="40">
        <f>IFERROR(DATE(YEAR([1]!ObrasNuevas[[#This Row],[FECHA ESTIMADA ENTRADA OPERACIÓN]]),MONTH([1]!ObrasNuevas[[#This Row],[FECHA ESTIMADA ENTRADA OPERACIÓN]]),DAY(1)),"Por definir")</f>
        <v>46844</v>
      </c>
      <c r="CJ18" s="32" t="str">
        <f>IFERROR(VLOOKUP([1]!ObrasNuevas[[#This Row],[TECNOLOGÍA]],[1]!TEC[#Data],2,FALSE),"")</f>
        <v/>
      </c>
      <c r="CK18" s="41" t="str">
        <f>[1]!ObrasNuevas[[#This Row],[MW]]</f>
        <v> </v>
      </c>
    </row>
    <row r="19" spans="1:89" s="46" customFormat="1" ht="18" customHeight="1" x14ac:dyDescent="0.25">
      <c r="A19" s="42">
        <v>46174</v>
      </c>
      <c r="B19" s="43">
        <v>0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5">
        <v>0</v>
      </c>
      <c r="K19" s="43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5">
        <v>0</v>
      </c>
      <c r="T19" s="43">
        <v>0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5">
        <v>0</v>
      </c>
      <c r="AC19" s="43">
        <v>0</v>
      </c>
      <c r="AD19" s="44">
        <v>0</v>
      </c>
      <c r="AE19" s="44">
        <v>0</v>
      </c>
      <c r="AF19" s="44">
        <v>0</v>
      </c>
      <c r="AG19" s="44">
        <v>0</v>
      </c>
      <c r="AH19" s="44">
        <v>0</v>
      </c>
      <c r="AI19" s="44">
        <v>0</v>
      </c>
      <c r="AJ19" s="44">
        <v>0</v>
      </c>
      <c r="AK19" s="45">
        <v>0</v>
      </c>
      <c r="AL19" s="43">
        <v>0</v>
      </c>
      <c r="AM19" s="44">
        <v>0</v>
      </c>
      <c r="AN19" s="44">
        <v>0</v>
      </c>
      <c r="AO19" s="44">
        <v>0</v>
      </c>
      <c r="AP19" s="44">
        <v>0</v>
      </c>
      <c r="AQ19" s="44">
        <v>30</v>
      </c>
      <c r="AR19" s="44">
        <v>0</v>
      </c>
      <c r="AS19" s="44">
        <v>0</v>
      </c>
      <c r="AT19" s="45">
        <v>0</v>
      </c>
      <c r="AU19" s="43">
        <v>0</v>
      </c>
      <c r="AV19" s="44">
        <v>0</v>
      </c>
      <c r="AW19" s="44">
        <v>0</v>
      </c>
      <c r="AX19" s="44">
        <v>0</v>
      </c>
      <c r="AY19" s="44">
        <v>0</v>
      </c>
      <c r="AZ19" s="44">
        <v>0</v>
      </c>
      <c r="BA19" s="44">
        <v>0</v>
      </c>
      <c r="BB19" s="44">
        <v>0</v>
      </c>
      <c r="BC19" s="45">
        <v>0</v>
      </c>
      <c r="BD19" s="43">
        <v>0</v>
      </c>
      <c r="BE19" s="44">
        <v>0</v>
      </c>
      <c r="BF19" s="44">
        <v>0</v>
      </c>
      <c r="BG19" s="44">
        <v>0</v>
      </c>
      <c r="BH19" s="44">
        <v>0</v>
      </c>
      <c r="BI19" s="44">
        <v>0</v>
      </c>
      <c r="BJ19" s="44">
        <v>0</v>
      </c>
      <c r="BK19" s="44">
        <v>0</v>
      </c>
      <c r="BL19" s="45">
        <v>0</v>
      </c>
      <c r="BM19" s="43">
        <v>0</v>
      </c>
      <c r="BN19" s="44">
        <v>0</v>
      </c>
      <c r="BO19" s="44">
        <v>0</v>
      </c>
      <c r="BP19" s="44">
        <v>0</v>
      </c>
      <c r="BQ19" s="44">
        <v>0</v>
      </c>
      <c r="BR19" s="44">
        <v>0</v>
      </c>
      <c r="BS19" s="44">
        <v>0</v>
      </c>
      <c r="BT19" s="44">
        <v>0</v>
      </c>
      <c r="BU19" s="45">
        <v>0</v>
      </c>
      <c r="BV19" s="43">
        <v>0</v>
      </c>
      <c r="BW19" s="44">
        <v>0</v>
      </c>
      <c r="BX19" s="44">
        <v>0</v>
      </c>
      <c r="BY19" s="44">
        <v>0</v>
      </c>
      <c r="BZ19" s="44">
        <v>0</v>
      </c>
      <c r="CA19" s="44">
        <v>0</v>
      </c>
      <c r="CB19" s="44">
        <v>0</v>
      </c>
      <c r="CC19" s="44">
        <v>0</v>
      </c>
      <c r="CD19" s="45">
        <v>0</v>
      </c>
      <c r="CF1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19" s="39" t="str">
        <f>[1]!ObrasNuevas[[#This Row],[NOMBRE PROYECTO]]</f>
        <v>L.T. Deportiva – Toluca (recalibración).</v>
      </c>
      <c r="CH19" s="39" t="str">
        <f>[1]!ObrasNuevas[[#This Row],[TIPO ELEMENTO]]</f>
        <v>Línea de Transmisión</v>
      </c>
      <c r="CI19" s="40">
        <f>IFERROR(DATE(YEAR([1]!ObrasNuevas[[#This Row],[FECHA ESTIMADA ENTRADA OPERACIÓN]]),MONTH([1]!ObrasNuevas[[#This Row],[FECHA ESTIMADA ENTRADA OPERACIÓN]]),DAY(1)),"Por definir")</f>
        <v>46874</v>
      </c>
      <c r="CJ19" s="32" t="str">
        <f>IFERROR(VLOOKUP([1]!ObrasNuevas[[#This Row],[TECNOLOGÍA]],[1]!TEC[#Data],2,FALSE),"")</f>
        <v/>
      </c>
      <c r="CK19" s="41" t="str">
        <f>[1]!ObrasNuevas[[#This Row],[MW]]</f>
        <v> </v>
      </c>
    </row>
    <row r="20" spans="1:89" s="46" customFormat="1" ht="18" customHeight="1" x14ac:dyDescent="0.25">
      <c r="A20" s="42">
        <v>46204</v>
      </c>
      <c r="B20" s="43">
        <v>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5">
        <v>0</v>
      </c>
      <c r="K20" s="43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5">
        <v>0</v>
      </c>
      <c r="T20" s="43">
        <v>0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45">
        <v>0</v>
      </c>
      <c r="AC20" s="43">
        <v>0</v>
      </c>
      <c r="AD20" s="44">
        <v>0</v>
      </c>
      <c r="AE20" s="44">
        <v>0</v>
      </c>
      <c r="AF20" s="44">
        <v>0</v>
      </c>
      <c r="AG20" s="44">
        <v>0</v>
      </c>
      <c r="AH20" s="44">
        <v>0</v>
      </c>
      <c r="AI20" s="44">
        <v>0</v>
      </c>
      <c r="AJ20" s="44">
        <v>0</v>
      </c>
      <c r="AK20" s="45">
        <v>0</v>
      </c>
      <c r="AL20" s="43">
        <v>0</v>
      </c>
      <c r="AM20" s="44">
        <v>0</v>
      </c>
      <c r="AN20" s="44">
        <v>0</v>
      </c>
      <c r="AO20" s="44">
        <v>0</v>
      </c>
      <c r="AP20" s="44">
        <v>0</v>
      </c>
      <c r="AQ20" s="44">
        <v>0</v>
      </c>
      <c r="AR20" s="44">
        <v>0</v>
      </c>
      <c r="AS20" s="44">
        <v>0</v>
      </c>
      <c r="AT20" s="45">
        <v>0</v>
      </c>
      <c r="AU20" s="43">
        <v>0</v>
      </c>
      <c r="AV20" s="44">
        <v>0</v>
      </c>
      <c r="AW20" s="44">
        <v>0</v>
      </c>
      <c r="AX20" s="44">
        <v>0</v>
      </c>
      <c r="AY20" s="44">
        <v>0</v>
      </c>
      <c r="AZ20" s="44">
        <v>0</v>
      </c>
      <c r="BA20" s="44">
        <v>0</v>
      </c>
      <c r="BB20" s="44">
        <v>0</v>
      </c>
      <c r="BC20" s="45">
        <v>0</v>
      </c>
      <c r="BD20" s="43">
        <v>0</v>
      </c>
      <c r="BE20" s="44">
        <v>0</v>
      </c>
      <c r="BF20" s="44">
        <v>0</v>
      </c>
      <c r="BG20" s="44">
        <v>0</v>
      </c>
      <c r="BH20" s="44">
        <v>0</v>
      </c>
      <c r="BI20" s="44">
        <v>0</v>
      </c>
      <c r="BJ20" s="44">
        <v>0</v>
      </c>
      <c r="BK20" s="44">
        <v>0</v>
      </c>
      <c r="BL20" s="45">
        <v>0</v>
      </c>
      <c r="BM20" s="43">
        <v>0</v>
      </c>
      <c r="BN20" s="44">
        <v>0</v>
      </c>
      <c r="BO20" s="44">
        <v>0</v>
      </c>
      <c r="BP20" s="44">
        <v>0</v>
      </c>
      <c r="BQ20" s="44">
        <v>0</v>
      </c>
      <c r="BR20" s="44">
        <v>0</v>
      </c>
      <c r="BS20" s="44">
        <v>0</v>
      </c>
      <c r="BT20" s="44">
        <v>0</v>
      </c>
      <c r="BU20" s="45">
        <v>0</v>
      </c>
      <c r="BV20" s="43">
        <v>0</v>
      </c>
      <c r="BW20" s="44">
        <v>0</v>
      </c>
      <c r="BX20" s="44">
        <v>0</v>
      </c>
      <c r="BY20" s="44">
        <v>0</v>
      </c>
      <c r="BZ20" s="44">
        <v>0</v>
      </c>
      <c r="CA20" s="44">
        <v>0</v>
      </c>
      <c r="CB20" s="44">
        <v>0</v>
      </c>
      <c r="CC20" s="44">
        <v>0</v>
      </c>
      <c r="CD20" s="45">
        <v>0</v>
      </c>
      <c r="CF2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20" s="39" t="str">
        <f>[1]!ObrasNuevas[[#This Row],[NOMBRE PROYECTO]]</f>
        <v xml:space="preserve">SE PACHUCA, Transformador 3 (rehabilitación), 1 T-3 F 30 MVA  85/23 kV. </v>
      </c>
      <c r="CH20" s="39" t="str">
        <f>[1]!ObrasNuevas[[#This Row],[TIPO ELEMENTO]]</f>
        <v>Banco de Transformación</v>
      </c>
      <c r="CI20" s="40">
        <f>IFERROR(DATE(YEAR([1]!ObrasNuevas[[#This Row],[FECHA ESTIMADA ENTRADA OPERACIÓN]]),MONTH([1]!ObrasNuevas[[#This Row],[FECHA ESTIMADA ENTRADA OPERACIÓN]]),DAY(1)),"Por definir")</f>
        <v>47088</v>
      </c>
      <c r="CJ20" s="32" t="str">
        <f>IFERROR(VLOOKUP([1]!ObrasNuevas[[#This Row],[TECNOLOGÍA]],[1]!TEC[#Data],2,FALSE),"")</f>
        <v/>
      </c>
      <c r="CK20" s="41" t="str">
        <f>[1]!ObrasNuevas[[#This Row],[MW]]</f>
        <v> </v>
      </c>
    </row>
    <row r="21" spans="1:89" s="46" customFormat="1" ht="18" customHeight="1" x14ac:dyDescent="0.25">
      <c r="A21" s="42">
        <v>46235</v>
      </c>
      <c r="B21" s="43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5">
        <v>0</v>
      </c>
      <c r="K21" s="43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5">
        <v>0</v>
      </c>
      <c r="T21" s="43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5">
        <v>0</v>
      </c>
      <c r="AC21" s="43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5">
        <v>0</v>
      </c>
      <c r="AL21" s="43">
        <v>0</v>
      </c>
      <c r="AM21" s="44">
        <v>0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S21" s="44">
        <v>0</v>
      </c>
      <c r="AT21" s="45">
        <v>0</v>
      </c>
      <c r="AU21" s="43">
        <v>0</v>
      </c>
      <c r="AV21" s="44">
        <v>0</v>
      </c>
      <c r="AW21" s="44">
        <v>0</v>
      </c>
      <c r="AX21" s="44">
        <v>0</v>
      </c>
      <c r="AY21" s="44">
        <v>0</v>
      </c>
      <c r="AZ21" s="44">
        <v>0</v>
      </c>
      <c r="BA21" s="44">
        <v>0</v>
      </c>
      <c r="BB21" s="44">
        <v>0</v>
      </c>
      <c r="BC21" s="45">
        <v>0</v>
      </c>
      <c r="BD21" s="43">
        <v>0</v>
      </c>
      <c r="BE21" s="44">
        <v>0</v>
      </c>
      <c r="BF21" s="44">
        <v>0</v>
      </c>
      <c r="BG21" s="44">
        <v>0</v>
      </c>
      <c r="BH21" s="44">
        <v>0</v>
      </c>
      <c r="BI21" s="44">
        <v>0</v>
      </c>
      <c r="BJ21" s="44">
        <v>0</v>
      </c>
      <c r="BK21" s="44">
        <v>0</v>
      </c>
      <c r="BL21" s="45">
        <v>0</v>
      </c>
      <c r="BM21" s="43">
        <v>0</v>
      </c>
      <c r="BN21" s="44">
        <v>790.09</v>
      </c>
      <c r="BO21" s="44">
        <v>0</v>
      </c>
      <c r="BP21" s="44">
        <v>0</v>
      </c>
      <c r="BQ21" s="44">
        <v>0</v>
      </c>
      <c r="BR21" s="44">
        <v>0</v>
      </c>
      <c r="BS21" s="44">
        <v>0</v>
      </c>
      <c r="BT21" s="44">
        <v>0</v>
      </c>
      <c r="BU21" s="45">
        <v>0</v>
      </c>
      <c r="BV21" s="43">
        <v>0</v>
      </c>
      <c r="BW21" s="44">
        <v>0</v>
      </c>
      <c r="BX21" s="44">
        <v>0</v>
      </c>
      <c r="BY21" s="44">
        <v>0</v>
      </c>
      <c r="BZ21" s="44">
        <v>0</v>
      </c>
      <c r="CA21" s="44">
        <v>0</v>
      </c>
      <c r="CB21" s="44">
        <v>0</v>
      </c>
      <c r="CC21" s="44">
        <v>0</v>
      </c>
      <c r="CD21" s="45">
        <v>0</v>
      </c>
      <c r="CF2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21" s="39" t="str">
        <f>[1]!ObrasNuevas[[#This Row],[NOMBRE PROYECTO]]</f>
        <v>S.E. Arco 57 Soyaniquilpan, 1 T-3F 60 MVA 230/23 KV 2/6/0 A.</v>
      </c>
      <c r="CH21" s="39" t="str">
        <f>[1]!ObrasNuevas[[#This Row],[TIPO ELEMENTO]]</f>
        <v>Subestación Eléctrica</v>
      </c>
      <c r="CI21" s="40" t="str">
        <f>IFERROR(DATE(YEAR([1]!ObrasNuevas[[#This Row],[FECHA ESTIMADA ENTRADA OPERACIÓN]]),MONTH([1]!ObrasNuevas[[#This Row],[FECHA ESTIMADA ENTRADA OPERACIÓN]]),DAY(1)),"Por definir")</f>
        <v>Por definir</v>
      </c>
      <c r="CJ21" s="32" t="str">
        <f>IFERROR(VLOOKUP([1]!ObrasNuevas[[#This Row],[TECNOLOGÍA]],[1]!TEC[#Data],2,FALSE),"")</f>
        <v/>
      </c>
      <c r="CK21" s="41" t="str">
        <f>[1]!ObrasNuevas[[#This Row],[MW]]</f>
        <v> </v>
      </c>
    </row>
    <row r="22" spans="1:89" s="46" customFormat="1" ht="18" customHeight="1" x14ac:dyDescent="0.25">
      <c r="A22" s="42">
        <v>46266</v>
      </c>
      <c r="B22" s="43">
        <v>0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5">
        <v>0</v>
      </c>
      <c r="K22" s="43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5">
        <v>0</v>
      </c>
      <c r="T22" s="43">
        <v>0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5">
        <v>0</v>
      </c>
      <c r="AC22" s="43">
        <v>0</v>
      </c>
      <c r="AD22" s="44">
        <v>0</v>
      </c>
      <c r="AE22" s="44">
        <v>0</v>
      </c>
      <c r="AF22" s="44">
        <v>0</v>
      </c>
      <c r="AG22" s="44">
        <v>0</v>
      </c>
      <c r="AH22" s="44">
        <v>0</v>
      </c>
      <c r="AI22" s="44">
        <v>0</v>
      </c>
      <c r="AJ22" s="44">
        <v>0</v>
      </c>
      <c r="AK22" s="45">
        <v>0</v>
      </c>
      <c r="AL22" s="43">
        <v>0</v>
      </c>
      <c r="AM22" s="44">
        <v>0</v>
      </c>
      <c r="AN22" s="44">
        <v>0</v>
      </c>
      <c r="AO22" s="44">
        <v>0</v>
      </c>
      <c r="AP22" s="44">
        <v>0</v>
      </c>
      <c r="AQ22" s="44">
        <v>0</v>
      </c>
      <c r="AR22" s="44">
        <v>0</v>
      </c>
      <c r="AS22" s="44">
        <v>0</v>
      </c>
      <c r="AT22" s="45">
        <v>0</v>
      </c>
      <c r="AU22" s="43">
        <v>0</v>
      </c>
      <c r="AV22" s="44">
        <v>0</v>
      </c>
      <c r="AW22" s="44">
        <v>0</v>
      </c>
      <c r="AX22" s="44">
        <v>0</v>
      </c>
      <c r="AY22" s="44">
        <v>0</v>
      </c>
      <c r="AZ22" s="44">
        <v>0</v>
      </c>
      <c r="BA22" s="44">
        <v>0</v>
      </c>
      <c r="BB22" s="44">
        <v>0</v>
      </c>
      <c r="BC22" s="45">
        <v>0</v>
      </c>
      <c r="BD22" s="43">
        <v>0</v>
      </c>
      <c r="BE22" s="44">
        <v>0</v>
      </c>
      <c r="BF22" s="44">
        <v>0</v>
      </c>
      <c r="BG22" s="44">
        <v>0</v>
      </c>
      <c r="BH22" s="44">
        <v>0</v>
      </c>
      <c r="BI22" s="44">
        <v>0</v>
      </c>
      <c r="BJ22" s="44">
        <v>0</v>
      </c>
      <c r="BK22" s="44">
        <v>0</v>
      </c>
      <c r="BL22" s="45">
        <v>0</v>
      </c>
      <c r="BM22" s="43">
        <v>0</v>
      </c>
      <c r="BN22" s="44">
        <v>0</v>
      </c>
      <c r="BO22" s="44">
        <v>0</v>
      </c>
      <c r="BP22" s="44">
        <v>0</v>
      </c>
      <c r="BQ22" s="44">
        <v>0</v>
      </c>
      <c r="BR22" s="44">
        <v>0</v>
      </c>
      <c r="BS22" s="44">
        <v>0</v>
      </c>
      <c r="BT22" s="44">
        <v>0</v>
      </c>
      <c r="BU22" s="45">
        <v>0</v>
      </c>
      <c r="BV22" s="43">
        <v>0</v>
      </c>
      <c r="BW22" s="44">
        <v>0</v>
      </c>
      <c r="BX22" s="44">
        <v>183.9</v>
      </c>
      <c r="BY22" s="44">
        <v>0</v>
      </c>
      <c r="BZ22" s="44">
        <v>0</v>
      </c>
      <c r="CA22" s="44">
        <v>0</v>
      </c>
      <c r="CB22" s="44">
        <v>0</v>
      </c>
      <c r="CC22" s="44">
        <v>0</v>
      </c>
      <c r="CD22" s="45">
        <v>0</v>
      </c>
      <c r="CF2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22" s="39" t="str">
        <f>[1]!ObrasNuevas[[#This Row],[NOMBRE PROYECTO]]</f>
        <v>L.T. Kilómetro 110 – Tulancingo, 85 kV – 1C – 1 4.2 Km – 795 ACSR – TA/PA,S.E. Kilómetro 110 1 Alimentador de  85 KV,S.E. Tulancingo,1 Alimentador de  85 KV.</v>
      </c>
      <c r="CH22" s="39" t="str">
        <f>[1]!ObrasNuevas[[#This Row],[TIPO ELEMENTO]]</f>
        <v>Línea de Transmisión</v>
      </c>
      <c r="CI22" s="40" t="str">
        <f>IFERROR(DATE(YEAR([1]!ObrasNuevas[[#This Row],[FECHA ESTIMADA ENTRADA OPERACIÓN]]),MONTH([1]!ObrasNuevas[[#This Row],[FECHA ESTIMADA ENTRADA OPERACIÓN]]),DAY(1)),"Por definir")</f>
        <v>Por definir</v>
      </c>
      <c r="CJ22" s="32" t="str">
        <f>IFERROR(VLOOKUP([1]!ObrasNuevas[[#This Row],[TECNOLOGÍA]],[1]!TEC[#Data],2,FALSE),"")</f>
        <v/>
      </c>
      <c r="CK22" s="41" t="str">
        <f>[1]!ObrasNuevas[[#This Row],[MW]]</f>
        <v> </v>
      </c>
    </row>
    <row r="23" spans="1:89" s="46" customFormat="1" ht="18" customHeight="1" x14ac:dyDescent="0.25">
      <c r="A23" s="42">
        <v>46296</v>
      </c>
      <c r="B23" s="43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5">
        <v>0</v>
      </c>
      <c r="K23" s="43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5">
        <v>0</v>
      </c>
      <c r="T23" s="43">
        <v>0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45">
        <v>0</v>
      </c>
      <c r="AC23" s="43">
        <v>0</v>
      </c>
      <c r="AD23" s="44">
        <v>0</v>
      </c>
      <c r="AE23" s="44">
        <v>0</v>
      </c>
      <c r="AF23" s="44">
        <v>0</v>
      </c>
      <c r="AG23" s="44">
        <v>0</v>
      </c>
      <c r="AH23" s="44">
        <v>0</v>
      </c>
      <c r="AI23" s="44">
        <v>0</v>
      </c>
      <c r="AJ23" s="44">
        <v>0</v>
      </c>
      <c r="AK23" s="45">
        <v>0</v>
      </c>
      <c r="AL23" s="43">
        <v>0</v>
      </c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44">
        <v>0</v>
      </c>
      <c r="AS23" s="44">
        <v>0</v>
      </c>
      <c r="AT23" s="45">
        <v>0</v>
      </c>
      <c r="AU23" s="43">
        <v>0</v>
      </c>
      <c r="AV23" s="44">
        <v>0</v>
      </c>
      <c r="AW23" s="44">
        <v>0</v>
      </c>
      <c r="AX23" s="44">
        <v>0</v>
      </c>
      <c r="AY23" s="44">
        <v>0</v>
      </c>
      <c r="AZ23" s="44">
        <v>0</v>
      </c>
      <c r="BA23" s="44">
        <v>0</v>
      </c>
      <c r="BB23" s="44">
        <v>0</v>
      </c>
      <c r="BC23" s="45">
        <v>0</v>
      </c>
      <c r="BD23" s="43">
        <v>0</v>
      </c>
      <c r="BE23" s="44">
        <v>0</v>
      </c>
      <c r="BF23" s="44">
        <v>0</v>
      </c>
      <c r="BG23" s="44">
        <v>0</v>
      </c>
      <c r="BH23" s="44">
        <v>0</v>
      </c>
      <c r="BI23" s="44">
        <v>0</v>
      </c>
      <c r="BJ23" s="44">
        <v>0</v>
      </c>
      <c r="BK23" s="44">
        <v>0</v>
      </c>
      <c r="BL23" s="45">
        <v>0</v>
      </c>
      <c r="BM23" s="43">
        <v>0</v>
      </c>
      <c r="BN23" s="44">
        <v>0</v>
      </c>
      <c r="BO23" s="44">
        <v>0</v>
      </c>
      <c r="BP23" s="44">
        <v>0</v>
      </c>
      <c r="BQ23" s="44">
        <v>0</v>
      </c>
      <c r="BR23" s="44">
        <v>0</v>
      </c>
      <c r="BS23" s="44">
        <v>0</v>
      </c>
      <c r="BT23" s="44">
        <v>0</v>
      </c>
      <c r="BU23" s="45">
        <v>0</v>
      </c>
      <c r="BV23" s="43">
        <v>0</v>
      </c>
      <c r="BW23" s="44">
        <v>0</v>
      </c>
      <c r="BX23" s="44">
        <v>0</v>
      </c>
      <c r="BY23" s="44">
        <v>0</v>
      </c>
      <c r="BZ23" s="44">
        <v>0</v>
      </c>
      <c r="CA23" s="44">
        <v>0</v>
      </c>
      <c r="CB23" s="44">
        <v>0</v>
      </c>
      <c r="CC23" s="44">
        <v>0</v>
      </c>
      <c r="CD23" s="45">
        <v>0</v>
      </c>
      <c r="CF2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23" s="39" t="str">
        <f>[1]!ObrasNuevas[[#This Row],[NOMBRE PROYECTO]]</f>
        <v>SE SANTA FE, 3T-3F-60 MVA- 230/23/0 KV -  2/24/0 A,3 CAPACITOR(ES)  23KV-9 MVAR.</v>
      </c>
      <c r="CH23" s="39" t="str">
        <f>[1]!ObrasNuevas[[#This Row],[TIPO ELEMENTO]]</f>
        <v>Subestación Eléctrica</v>
      </c>
      <c r="CI23" s="40" t="str">
        <f>IFERROR(DATE(YEAR([1]!ObrasNuevas[[#This Row],[FECHA ESTIMADA ENTRADA OPERACIÓN]]),MONTH([1]!ObrasNuevas[[#This Row],[FECHA ESTIMADA ENTRADA OPERACIÓN]]),DAY(1)),"Por definir")</f>
        <v>Por definir</v>
      </c>
      <c r="CJ23" s="32" t="str">
        <f>IFERROR(VLOOKUP([1]!ObrasNuevas[[#This Row],[TECNOLOGÍA]],[1]!TEC[#Data],2,FALSE),"")</f>
        <v/>
      </c>
      <c r="CK23" s="41" t="str">
        <f>[1]!ObrasNuevas[[#This Row],[MW]]</f>
        <v> </v>
      </c>
    </row>
    <row r="24" spans="1:89" s="46" customFormat="1" ht="18" customHeight="1" x14ac:dyDescent="0.25">
      <c r="A24" s="42">
        <v>46327</v>
      </c>
      <c r="B24" s="43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5">
        <v>0</v>
      </c>
      <c r="K24" s="43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5">
        <v>0</v>
      </c>
      <c r="T24" s="43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5">
        <v>0</v>
      </c>
      <c r="AC24" s="43">
        <v>0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5">
        <v>0</v>
      </c>
      <c r="AL24" s="43">
        <v>0</v>
      </c>
      <c r="AM24" s="44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0</v>
      </c>
      <c r="AS24" s="44">
        <v>0</v>
      </c>
      <c r="AT24" s="45">
        <v>0</v>
      </c>
      <c r="AU24" s="43">
        <v>0</v>
      </c>
      <c r="AV24" s="44">
        <v>0</v>
      </c>
      <c r="AW24" s="44">
        <v>0</v>
      </c>
      <c r="AX24" s="44">
        <v>0</v>
      </c>
      <c r="AY24" s="44">
        <v>0</v>
      </c>
      <c r="AZ24" s="44">
        <v>0</v>
      </c>
      <c r="BA24" s="44">
        <v>0</v>
      </c>
      <c r="BB24" s="44">
        <v>0</v>
      </c>
      <c r="BC24" s="45">
        <v>0</v>
      </c>
      <c r="BD24" s="43">
        <v>0</v>
      </c>
      <c r="BE24" s="44">
        <v>0</v>
      </c>
      <c r="BF24" s="44">
        <v>0</v>
      </c>
      <c r="BG24" s="44">
        <v>0</v>
      </c>
      <c r="BH24" s="44">
        <v>0</v>
      </c>
      <c r="BI24" s="44">
        <v>0</v>
      </c>
      <c r="BJ24" s="44">
        <v>0</v>
      </c>
      <c r="BK24" s="44">
        <v>0</v>
      </c>
      <c r="BL24" s="45">
        <v>0</v>
      </c>
      <c r="BM24" s="43">
        <v>0</v>
      </c>
      <c r="BN24" s="44">
        <v>784.74</v>
      </c>
      <c r="BO24" s="44">
        <v>0</v>
      </c>
      <c r="BP24" s="44">
        <v>0</v>
      </c>
      <c r="BQ24" s="44">
        <v>0</v>
      </c>
      <c r="BR24" s="44">
        <v>0</v>
      </c>
      <c r="BS24" s="44">
        <v>0</v>
      </c>
      <c r="BT24" s="44">
        <v>0</v>
      </c>
      <c r="BU24" s="45">
        <v>0</v>
      </c>
      <c r="BV24" s="43">
        <v>0</v>
      </c>
      <c r="BW24" s="44">
        <v>0</v>
      </c>
      <c r="BX24" s="44">
        <v>0</v>
      </c>
      <c r="BY24" s="44">
        <v>0</v>
      </c>
      <c r="BZ24" s="44">
        <v>0</v>
      </c>
      <c r="CA24" s="44">
        <v>0</v>
      </c>
      <c r="CB24" s="44">
        <v>0</v>
      </c>
      <c r="CC24" s="44">
        <v>0</v>
      </c>
      <c r="CD24" s="45">
        <v>0</v>
      </c>
      <c r="CF2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24" s="39" t="str">
        <f>[1]!ObrasNuevas[[#This Row],[NOMBRE PROYECTO]]</f>
        <v>SE ARAGÓN BCOS. 1 Y 2 SF6 (SUSTITUCIÓN) + MVAR 1T - 3F - 230/23KV - 120MVA - 2/18 - 18MVAr
L.T. ARAGÓN ENTQ. ESMERALDA-XALOSTOC 1 LT de 1.5 km-L en 230KV</v>
      </c>
      <c r="CH24" s="39" t="str">
        <f>[1]!ObrasNuevas[[#This Row],[TIPO ELEMENTO]]</f>
        <v>Subestación Eléctrica</v>
      </c>
      <c r="CI24" s="40" t="str">
        <f>IFERROR(DATE(YEAR([1]!ObrasNuevas[[#This Row],[FECHA ESTIMADA ENTRADA OPERACIÓN]]),MONTH([1]!ObrasNuevas[[#This Row],[FECHA ESTIMADA ENTRADA OPERACIÓN]]),DAY(1)),"Por definir")</f>
        <v>Por definir</v>
      </c>
      <c r="CJ24" s="32" t="str">
        <f>IFERROR(VLOOKUP([1]!ObrasNuevas[[#This Row],[TECNOLOGÍA]],[1]!TEC[#Data],2,FALSE),"")</f>
        <v/>
      </c>
      <c r="CK24" s="41" t="str">
        <f>[1]!ObrasNuevas[[#This Row],[MW]]</f>
        <v> </v>
      </c>
    </row>
    <row r="25" spans="1:89" s="46" customFormat="1" ht="18" customHeight="1" x14ac:dyDescent="0.25">
      <c r="A25" s="42">
        <v>46357</v>
      </c>
      <c r="B25" s="43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5">
        <v>0</v>
      </c>
      <c r="K25" s="43">
        <v>0</v>
      </c>
      <c r="L25" s="44">
        <v>0</v>
      </c>
      <c r="M25" s="44">
        <v>0</v>
      </c>
      <c r="N25" s="44">
        <v>0</v>
      </c>
      <c r="O25" s="44">
        <v>0</v>
      </c>
      <c r="P25" s="44">
        <v>330</v>
      </c>
      <c r="Q25" s="44">
        <v>0</v>
      </c>
      <c r="R25" s="44">
        <v>0</v>
      </c>
      <c r="S25" s="45">
        <v>0</v>
      </c>
      <c r="T25" s="43">
        <v>0</v>
      </c>
      <c r="U25" s="44">
        <v>0</v>
      </c>
      <c r="V25" s="44">
        <v>0</v>
      </c>
      <c r="W25" s="44">
        <v>0</v>
      </c>
      <c r="X25" s="44">
        <v>0</v>
      </c>
      <c r="Y25" s="44">
        <v>0</v>
      </c>
      <c r="Z25" s="44">
        <v>0</v>
      </c>
      <c r="AA25" s="44">
        <v>0</v>
      </c>
      <c r="AB25" s="45">
        <v>0</v>
      </c>
      <c r="AC25" s="43">
        <v>0</v>
      </c>
      <c r="AD25" s="44">
        <v>0</v>
      </c>
      <c r="AE25" s="44">
        <v>0</v>
      </c>
      <c r="AF25" s="44">
        <v>0</v>
      </c>
      <c r="AG25" s="44">
        <v>0</v>
      </c>
      <c r="AH25" s="44">
        <v>0</v>
      </c>
      <c r="AI25" s="44">
        <v>0</v>
      </c>
      <c r="AJ25" s="44">
        <v>0</v>
      </c>
      <c r="AK25" s="45">
        <v>0</v>
      </c>
      <c r="AL25" s="43">
        <v>0</v>
      </c>
      <c r="AM25" s="44">
        <v>0</v>
      </c>
      <c r="AN25" s="44">
        <v>0</v>
      </c>
      <c r="AO25" s="44">
        <v>0</v>
      </c>
      <c r="AP25" s="44">
        <v>0</v>
      </c>
      <c r="AQ25" s="44">
        <v>0</v>
      </c>
      <c r="AR25" s="44">
        <v>0</v>
      </c>
      <c r="AS25" s="44">
        <v>0</v>
      </c>
      <c r="AT25" s="45">
        <v>0</v>
      </c>
      <c r="AU25" s="43">
        <v>0</v>
      </c>
      <c r="AV25" s="44">
        <v>0</v>
      </c>
      <c r="AW25" s="44">
        <v>0</v>
      </c>
      <c r="AX25" s="44">
        <v>0</v>
      </c>
      <c r="AY25" s="44">
        <v>0</v>
      </c>
      <c r="AZ25" s="44">
        <v>0</v>
      </c>
      <c r="BA25" s="44">
        <v>0</v>
      </c>
      <c r="BB25" s="44">
        <v>0</v>
      </c>
      <c r="BC25" s="45">
        <v>0</v>
      </c>
      <c r="BD25" s="43">
        <v>0</v>
      </c>
      <c r="BE25" s="44">
        <v>0</v>
      </c>
      <c r="BF25" s="44">
        <v>0</v>
      </c>
      <c r="BG25" s="44">
        <v>0</v>
      </c>
      <c r="BH25" s="44">
        <v>60</v>
      </c>
      <c r="BI25" s="44">
        <v>0</v>
      </c>
      <c r="BJ25" s="44">
        <v>0</v>
      </c>
      <c r="BK25" s="44">
        <v>0</v>
      </c>
      <c r="BL25" s="45">
        <v>0</v>
      </c>
      <c r="BM25" s="43">
        <v>0</v>
      </c>
      <c r="BN25" s="44">
        <v>0</v>
      </c>
      <c r="BO25" s="44">
        <v>0</v>
      </c>
      <c r="BP25" s="44">
        <v>0</v>
      </c>
      <c r="BQ25" s="44">
        <v>0</v>
      </c>
      <c r="BR25" s="44">
        <v>0</v>
      </c>
      <c r="BS25" s="44">
        <v>0</v>
      </c>
      <c r="BT25" s="44">
        <v>0</v>
      </c>
      <c r="BU25" s="45">
        <v>0</v>
      </c>
      <c r="BV25" s="43">
        <v>0</v>
      </c>
      <c r="BW25" s="44">
        <v>0</v>
      </c>
      <c r="BX25" s="44">
        <v>0</v>
      </c>
      <c r="BY25" s="44">
        <v>0</v>
      </c>
      <c r="BZ25" s="44">
        <v>0</v>
      </c>
      <c r="CA25" s="44">
        <v>0</v>
      </c>
      <c r="CB25" s="44">
        <v>0</v>
      </c>
      <c r="CC25" s="44">
        <v>0</v>
      </c>
      <c r="CD25" s="45">
        <v>0</v>
      </c>
      <c r="CF2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25" s="39" t="str">
        <f>[1]!ObrasNuevas[[#This Row],[NOMBRE PROYECTO]]</f>
        <v>SE en SF6 MOCTEZUMA BCOS. 1, 2, 3 Y 4 (SUST.) + MVAR "4T-3F 30MVA 85/23/0 KV 2/16/0 A"</v>
      </c>
      <c r="CH25" s="39" t="str">
        <f>[1]!ObrasNuevas[[#This Row],[TIPO ELEMENTO]]</f>
        <v>Subestación Eléctrica</v>
      </c>
      <c r="CI25" s="40" t="str">
        <f>IFERROR(DATE(YEAR([1]!ObrasNuevas[[#This Row],[FECHA ESTIMADA ENTRADA OPERACIÓN]]),MONTH([1]!ObrasNuevas[[#This Row],[FECHA ESTIMADA ENTRADA OPERACIÓN]]),DAY(1)),"Por definir")</f>
        <v>Por definir</v>
      </c>
      <c r="CJ25" s="32" t="str">
        <f>IFERROR(VLOOKUP([1]!ObrasNuevas[[#This Row],[TECNOLOGÍA]],[1]!TEC[#Data],2,FALSE),"")</f>
        <v/>
      </c>
      <c r="CK25" s="41" t="str">
        <f>[1]!ObrasNuevas[[#This Row],[MW]]</f>
        <v> </v>
      </c>
    </row>
    <row r="26" spans="1:89" s="46" customFormat="1" ht="18" customHeight="1" x14ac:dyDescent="0.25">
      <c r="A26" s="42">
        <v>46388</v>
      </c>
      <c r="B26" s="43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5">
        <v>0</v>
      </c>
      <c r="K26" s="43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5">
        <v>0</v>
      </c>
      <c r="T26" s="43">
        <v>0</v>
      </c>
      <c r="U26" s="44">
        <v>0</v>
      </c>
      <c r="V26" s="44">
        <v>0</v>
      </c>
      <c r="W26" s="44">
        <v>0</v>
      </c>
      <c r="X26" s="44">
        <v>0</v>
      </c>
      <c r="Y26" s="44">
        <v>0</v>
      </c>
      <c r="Z26" s="44">
        <v>0</v>
      </c>
      <c r="AA26" s="44">
        <v>0</v>
      </c>
      <c r="AB26" s="45">
        <v>0</v>
      </c>
      <c r="AC26" s="43">
        <v>0</v>
      </c>
      <c r="AD26" s="44">
        <v>0</v>
      </c>
      <c r="AE26" s="44">
        <v>0</v>
      </c>
      <c r="AF26" s="44">
        <v>0</v>
      </c>
      <c r="AG26" s="44">
        <v>0</v>
      </c>
      <c r="AH26" s="44">
        <v>0</v>
      </c>
      <c r="AI26" s="44">
        <v>0</v>
      </c>
      <c r="AJ26" s="44">
        <v>0</v>
      </c>
      <c r="AK26" s="45">
        <v>0</v>
      </c>
      <c r="AL26" s="43">
        <v>0</v>
      </c>
      <c r="AM26" s="44">
        <v>0</v>
      </c>
      <c r="AN26" s="44">
        <v>0</v>
      </c>
      <c r="AO26" s="44">
        <v>0</v>
      </c>
      <c r="AP26" s="44">
        <v>0</v>
      </c>
      <c r="AQ26" s="44">
        <v>0</v>
      </c>
      <c r="AR26" s="44">
        <v>0</v>
      </c>
      <c r="AS26" s="44">
        <v>0</v>
      </c>
      <c r="AT26" s="45">
        <v>0</v>
      </c>
      <c r="AU26" s="43">
        <v>0</v>
      </c>
      <c r="AV26" s="44">
        <v>0</v>
      </c>
      <c r="AW26" s="44">
        <v>0</v>
      </c>
      <c r="AX26" s="44">
        <v>0</v>
      </c>
      <c r="AY26" s="44">
        <v>0</v>
      </c>
      <c r="AZ26" s="44">
        <v>0</v>
      </c>
      <c r="BA26" s="44">
        <v>0</v>
      </c>
      <c r="BB26" s="44">
        <v>0</v>
      </c>
      <c r="BC26" s="45">
        <v>0</v>
      </c>
      <c r="BD26" s="43">
        <v>0</v>
      </c>
      <c r="BE26" s="44">
        <v>0</v>
      </c>
      <c r="BF26" s="44">
        <v>0</v>
      </c>
      <c r="BG26" s="44">
        <v>0</v>
      </c>
      <c r="BH26" s="44">
        <v>0</v>
      </c>
      <c r="BI26" s="44">
        <v>0</v>
      </c>
      <c r="BJ26" s="44">
        <v>0</v>
      </c>
      <c r="BK26" s="44">
        <v>0</v>
      </c>
      <c r="BL26" s="45">
        <v>0</v>
      </c>
      <c r="BM26" s="43">
        <v>0</v>
      </c>
      <c r="BN26" s="44">
        <v>0</v>
      </c>
      <c r="BO26" s="44">
        <v>0</v>
      </c>
      <c r="BP26" s="44">
        <v>0</v>
      </c>
      <c r="BQ26" s="44">
        <v>0</v>
      </c>
      <c r="BR26" s="44">
        <v>0</v>
      </c>
      <c r="BS26" s="44">
        <v>0</v>
      </c>
      <c r="BT26" s="44">
        <v>0</v>
      </c>
      <c r="BU26" s="45">
        <v>0</v>
      </c>
      <c r="BV26" s="43">
        <v>0</v>
      </c>
      <c r="BW26" s="44">
        <v>0</v>
      </c>
      <c r="BX26" s="44">
        <v>0</v>
      </c>
      <c r="BY26" s="44">
        <v>0</v>
      </c>
      <c r="BZ26" s="44">
        <v>0</v>
      </c>
      <c r="CA26" s="44">
        <v>0</v>
      </c>
      <c r="CB26" s="44">
        <v>0</v>
      </c>
      <c r="CC26" s="44">
        <v>0</v>
      </c>
      <c r="CD26" s="45">
        <v>0</v>
      </c>
      <c r="CF2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26" s="39" t="str">
        <f>[1]!ObrasNuevas[[#This Row],[NOMBRE PROYECTO]]</f>
        <v>L.T. MORALES - JAMAICA 1 LT de 11.57 km-L en  85 KV.</v>
      </c>
      <c r="CH26" s="39" t="str">
        <f>[1]!ObrasNuevas[[#This Row],[TIPO ELEMENTO]]</f>
        <v>Línea de Transmisión</v>
      </c>
      <c r="CI26" s="40" t="str">
        <f>IFERROR(DATE(YEAR([1]!ObrasNuevas[[#This Row],[FECHA ESTIMADA ENTRADA OPERACIÓN]]),MONTH([1]!ObrasNuevas[[#This Row],[FECHA ESTIMADA ENTRADA OPERACIÓN]]),DAY(1)),"Por definir")</f>
        <v>Por definir</v>
      </c>
      <c r="CJ26" s="32" t="str">
        <f>IFERROR(VLOOKUP([1]!ObrasNuevas[[#This Row],[TECNOLOGÍA]],[1]!TEC[#Data],2,FALSE),"")</f>
        <v/>
      </c>
      <c r="CK26" s="41" t="str">
        <f>[1]!ObrasNuevas[[#This Row],[MW]]</f>
        <v> </v>
      </c>
    </row>
    <row r="27" spans="1:89" s="46" customFormat="1" ht="18" customHeight="1" x14ac:dyDescent="0.25">
      <c r="A27" s="42">
        <v>46419</v>
      </c>
      <c r="B27" s="43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5">
        <v>0</v>
      </c>
      <c r="K27" s="43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5">
        <v>0</v>
      </c>
      <c r="T27" s="43">
        <v>0</v>
      </c>
      <c r="U27" s="44">
        <v>0</v>
      </c>
      <c r="V27" s="44">
        <v>0</v>
      </c>
      <c r="W27" s="44">
        <v>0</v>
      </c>
      <c r="X27" s="44">
        <v>0</v>
      </c>
      <c r="Y27" s="44">
        <v>0</v>
      </c>
      <c r="Z27" s="44">
        <v>0</v>
      </c>
      <c r="AA27" s="44">
        <v>0</v>
      </c>
      <c r="AB27" s="45">
        <v>0</v>
      </c>
      <c r="AC27" s="43">
        <v>0</v>
      </c>
      <c r="AD27" s="44">
        <v>0</v>
      </c>
      <c r="AE27" s="44">
        <v>0</v>
      </c>
      <c r="AF27" s="44">
        <v>0</v>
      </c>
      <c r="AG27" s="44">
        <v>0</v>
      </c>
      <c r="AH27" s="44">
        <v>0</v>
      </c>
      <c r="AI27" s="44">
        <v>0</v>
      </c>
      <c r="AJ27" s="44">
        <v>0</v>
      </c>
      <c r="AK27" s="45">
        <v>0</v>
      </c>
      <c r="AL27" s="43">
        <v>0</v>
      </c>
      <c r="AM27" s="44">
        <v>0</v>
      </c>
      <c r="AN27" s="44">
        <v>0</v>
      </c>
      <c r="AO27" s="44">
        <v>0</v>
      </c>
      <c r="AP27" s="44">
        <v>0</v>
      </c>
      <c r="AQ27" s="44">
        <v>80</v>
      </c>
      <c r="AR27" s="44">
        <v>0</v>
      </c>
      <c r="AS27" s="44">
        <v>0</v>
      </c>
      <c r="AT27" s="45">
        <v>0</v>
      </c>
      <c r="AU27" s="43">
        <v>0</v>
      </c>
      <c r="AV27" s="44">
        <v>0</v>
      </c>
      <c r="AW27" s="44">
        <v>0</v>
      </c>
      <c r="AX27" s="44">
        <v>0</v>
      </c>
      <c r="AY27" s="44">
        <v>0</v>
      </c>
      <c r="AZ27" s="44">
        <v>0</v>
      </c>
      <c r="BA27" s="44">
        <v>0</v>
      </c>
      <c r="BB27" s="44">
        <v>0</v>
      </c>
      <c r="BC27" s="45">
        <v>0</v>
      </c>
      <c r="BD27" s="43">
        <v>0</v>
      </c>
      <c r="BE27" s="44">
        <v>0</v>
      </c>
      <c r="BF27" s="44">
        <v>0</v>
      </c>
      <c r="BG27" s="44">
        <v>0</v>
      </c>
      <c r="BH27" s="44">
        <v>0</v>
      </c>
      <c r="BI27" s="44">
        <v>0</v>
      </c>
      <c r="BJ27" s="44">
        <v>0</v>
      </c>
      <c r="BK27" s="44">
        <v>0</v>
      </c>
      <c r="BL27" s="45">
        <v>0</v>
      </c>
      <c r="BM27" s="43">
        <v>0</v>
      </c>
      <c r="BN27" s="44">
        <v>0</v>
      </c>
      <c r="BO27" s="44">
        <v>0</v>
      </c>
      <c r="BP27" s="44">
        <v>0</v>
      </c>
      <c r="BQ27" s="44">
        <v>0</v>
      </c>
      <c r="BR27" s="44">
        <v>0</v>
      </c>
      <c r="BS27" s="44">
        <v>0</v>
      </c>
      <c r="BT27" s="44">
        <v>0</v>
      </c>
      <c r="BU27" s="45">
        <v>0</v>
      </c>
      <c r="BV27" s="43">
        <v>0</v>
      </c>
      <c r="BW27" s="44">
        <v>0</v>
      </c>
      <c r="BX27" s="44">
        <v>0</v>
      </c>
      <c r="BY27" s="44">
        <v>0</v>
      </c>
      <c r="BZ27" s="44">
        <v>0</v>
      </c>
      <c r="CA27" s="44">
        <v>0</v>
      </c>
      <c r="CB27" s="44">
        <v>0</v>
      </c>
      <c r="CC27" s="44">
        <v>0</v>
      </c>
      <c r="CD27" s="45">
        <v>0</v>
      </c>
      <c r="CF2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27" s="39" t="str">
        <f>[1]!ObrasNuevas[[#This Row],[NOMBRE PROYECTO]]</f>
        <v>SE MORALES 2 ALIMENTADORES EN 85 KV</v>
      </c>
      <c r="CH27" s="39" t="str">
        <f>[1]!ObrasNuevas[[#This Row],[TIPO ELEMENTO]]</f>
        <v>Otros</v>
      </c>
      <c r="CI27" s="40" t="str">
        <f>IFERROR(DATE(YEAR([1]!ObrasNuevas[[#This Row],[FECHA ESTIMADA ENTRADA OPERACIÓN]]),MONTH([1]!ObrasNuevas[[#This Row],[FECHA ESTIMADA ENTRADA OPERACIÓN]]),DAY(1)),"Por definir")</f>
        <v>Por definir</v>
      </c>
      <c r="CJ27" s="32" t="str">
        <f>IFERROR(VLOOKUP([1]!ObrasNuevas[[#This Row],[TECNOLOGÍA]],[1]!TEC[#Data],2,FALSE),"")</f>
        <v/>
      </c>
      <c r="CK27" s="41" t="str">
        <f>[1]!ObrasNuevas[[#This Row],[MW]]</f>
        <v> </v>
      </c>
    </row>
    <row r="28" spans="1:89" s="46" customFormat="1" ht="18" customHeight="1" x14ac:dyDescent="0.25">
      <c r="A28" s="42">
        <v>46447</v>
      </c>
      <c r="B28" s="43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5">
        <v>0</v>
      </c>
      <c r="K28" s="43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5">
        <v>0</v>
      </c>
      <c r="T28" s="43">
        <v>0</v>
      </c>
      <c r="U28" s="44">
        <v>0</v>
      </c>
      <c r="V28" s="44">
        <v>0</v>
      </c>
      <c r="W28" s="44">
        <v>0</v>
      </c>
      <c r="X28" s="44">
        <v>0</v>
      </c>
      <c r="Y28" s="44">
        <v>0</v>
      </c>
      <c r="Z28" s="44">
        <v>0</v>
      </c>
      <c r="AA28" s="44">
        <v>0</v>
      </c>
      <c r="AB28" s="45">
        <v>0</v>
      </c>
      <c r="AC28" s="43">
        <v>0</v>
      </c>
      <c r="AD28" s="44">
        <v>0</v>
      </c>
      <c r="AE28" s="44">
        <v>0</v>
      </c>
      <c r="AF28" s="44">
        <v>0</v>
      </c>
      <c r="AG28" s="44">
        <v>0</v>
      </c>
      <c r="AH28" s="44">
        <v>0</v>
      </c>
      <c r="AI28" s="44">
        <v>0</v>
      </c>
      <c r="AJ28" s="44">
        <v>0</v>
      </c>
      <c r="AK28" s="45">
        <v>0</v>
      </c>
      <c r="AL28" s="43">
        <v>0</v>
      </c>
      <c r="AM28" s="44">
        <v>0</v>
      </c>
      <c r="AN28" s="44">
        <v>0</v>
      </c>
      <c r="AO28" s="44">
        <v>0</v>
      </c>
      <c r="AP28" s="44">
        <v>0</v>
      </c>
      <c r="AQ28" s="44">
        <v>0</v>
      </c>
      <c r="AR28" s="44">
        <v>0</v>
      </c>
      <c r="AS28" s="44">
        <v>0</v>
      </c>
      <c r="AT28" s="45">
        <v>0</v>
      </c>
      <c r="AU28" s="43">
        <v>0</v>
      </c>
      <c r="AV28" s="44">
        <v>0</v>
      </c>
      <c r="AW28" s="44">
        <v>0</v>
      </c>
      <c r="AX28" s="44">
        <v>0</v>
      </c>
      <c r="AY28" s="44">
        <v>0</v>
      </c>
      <c r="AZ28" s="44">
        <v>0</v>
      </c>
      <c r="BA28" s="44">
        <v>0</v>
      </c>
      <c r="BB28" s="44">
        <v>0</v>
      </c>
      <c r="BC28" s="45">
        <v>0</v>
      </c>
      <c r="BD28" s="43">
        <v>0</v>
      </c>
      <c r="BE28" s="44">
        <v>0</v>
      </c>
      <c r="BF28" s="44">
        <v>0</v>
      </c>
      <c r="BG28" s="44">
        <v>0</v>
      </c>
      <c r="BH28" s="44">
        <v>0</v>
      </c>
      <c r="BI28" s="44">
        <v>0</v>
      </c>
      <c r="BJ28" s="44">
        <v>0</v>
      </c>
      <c r="BK28" s="44">
        <v>0</v>
      </c>
      <c r="BL28" s="45">
        <v>0</v>
      </c>
      <c r="BM28" s="43">
        <v>0</v>
      </c>
      <c r="BN28" s="44">
        <v>0</v>
      </c>
      <c r="BO28" s="44">
        <v>0</v>
      </c>
      <c r="BP28" s="44">
        <v>0</v>
      </c>
      <c r="BQ28" s="44">
        <v>0</v>
      </c>
      <c r="BR28" s="44">
        <v>0</v>
      </c>
      <c r="BS28" s="44">
        <v>0</v>
      </c>
      <c r="BT28" s="44">
        <v>0</v>
      </c>
      <c r="BU28" s="45">
        <v>0</v>
      </c>
      <c r="BV28" s="43">
        <v>0</v>
      </c>
      <c r="BW28" s="44">
        <v>0</v>
      </c>
      <c r="BX28" s="44">
        <v>0</v>
      </c>
      <c r="BY28" s="44">
        <v>0</v>
      </c>
      <c r="BZ28" s="44">
        <v>0</v>
      </c>
      <c r="CA28" s="44">
        <v>0</v>
      </c>
      <c r="CB28" s="44">
        <v>0</v>
      </c>
      <c r="CC28" s="44">
        <v>0</v>
      </c>
      <c r="CD28" s="45">
        <v>0</v>
      </c>
      <c r="CF2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28" s="39" t="str">
        <f>[1]!ObrasNuevas[[#This Row],[NOMBRE PROYECTO]]</f>
        <v>SE VERÓNICA 3 ALIMENTADORES EN 85 KV</v>
      </c>
      <c r="CH28" s="39" t="str">
        <f>[1]!ObrasNuevas[[#This Row],[TIPO ELEMENTO]]</f>
        <v>Otros</v>
      </c>
      <c r="CI28" s="40" t="str">
        <f>IFERROR(DATE(YEAR([1]!ObrasNuevas[[#This Row],[FECHA ESTIMADA ENTRADA OPERACIÓN]]),MONTH([1]!ObrasNuevas[[#This Row],[FECHA ESTIMADA ENTRADA OPERACIÓN]]),DAY(1)),"Por definir")</f>
        <v>Por definir</v>
      </c>
      <c r="CJ28" s="32" t="str">
        <f>IFERROR(VLOOKUP([1]!ObrasNuevas[[#This Row],[TECNOLOGÍA]],[1]!TEC[#Data],2,FALSE),"")</f>
        <v/>
      </c>
      <c r="CK28" s="41" t="str">
        <f>[1]!ObrasNuevas[[#This Row],[MW]]</f>
        <v> </v>
      </c>
    </row>
    <row r="29" spans="1:89" s="46" customFormat="1" ht="18" customHeight="1" x14ac:dyDescent="0.25">
      <c r="A29" s="42">
        <v>46478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5">
        <v>0</v>
      </c>
      <c r="K29" s="43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5">
        <v>0</v>
      </c>
      <c r="T29" s="43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v>0</v>
      </c>
      <c r="AB29" s="45">
        <v>0</v>
      </c>
      <c r="AC29" s="43">
        <v>0</v>
      </c>
      <c r="AD29" s="44">
        <v>0</v>
      </c>
      <c r="AE29" s="44">
        <v>0</v>
      </c>
      <c r="AF29" s="44">
        <v>0</v>
      </c>
      <c r="AG29" s="44">
        <v>0</v>
      </c>
      <c r="AH29" s="44">
        <v>0</v>
      </c>
      <c r="AI29" s="44">
        <v>0</v>
      </c>
      <c r="AJ29" s="44">
        <v>0</v>
      </c>
      <c r="AK29" s="45">
        <v>0</v>
      </c>
      <c r="AL29" s="43">
        <v>0</v>
      </c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44">
        <v>0</v>
      </c>
      <c r="AS29" s="44">
        <v>0</v>
      </c>
      <c r="AT29" s="45">
        <v>0</v>
      </c>
      <c r="AU29" s="43">
        <v>0</v>
      </c>
      <c r="AV29" s="44">
        <v>0</v>
      </c>
      <c r="AW29" s="44">
        <v>0</v>
      </c>
      <c r="AX29" s="44">
        <v>0</v>
      </c>
      <c r="AY29" s="44">
        <v>0</v>
      </c>
      <c r="AZ29" s="44">
        <v>0</v>
      </c>
      <c r="BA29" s="44">
        <v>0</v>
      </c>
      <c r="BB29" s="44">
        <v>0</v>
      </c>
      <c r="BC29" s="45">
        <v>0</v>
      </c>
      <c r="BD29" s="43">
        <v>0</v>
      </c>
      <c r="BE29" s="44">
        <v>0</v>
      </c>
      <c r="BF29" s="44">
        <v>0</v>
      </c>
      <c r="BG29" s="44">
        <v>0</v>
      </c>
      <c r="BH29" s="44">
        <v>0</v>
      </c>
      <c r="BI29" s="44">
        <v>0</v>
      </c>
      <c r="BJ29" s="44">
        <v>0</v>
      </c>
      <c r="BK29" s="44">
        <v>0</v>
      </c>
      <c r="BL29" s="45">
        <v>0</v>
      </c>
      <c r="BM29" s="43">
        <v>0</v>
      </c>
      <c r="BN29" s="44">
        <v>0</v>
      </c>
      <c r="BO29" s="44">
        <v>0</v>
      </c>
      <c r="BP29" s="44">
        <v>0</v>
      </c>
      <c r="BQ29" s="44">
        <v>0</v>
      </c>
      <c r="BR29" s="44">
        <v>0</v>
      </c>
      <c r="BS29" s="44">
        <v>0</v>
      </c>
      <c r="BT29" s="44">
        <v>0</v>
      </c>
      <c r="BU29" s="45">
        <v>0</v>
      </c>
      <c r="BV29" s="43">
        <v>0</v>
      </c>
      <c r="BW29" s="44">
        <v>0</v>
      </c>
      <c r="BX29" s="44">
        <v>0</v>
      </c>
      <c r="BY29" s="44">
        <v>0</v>
      </c>
      <c r="BZ29" s="44">
        <v>0</v>
      </c>
      <c r="CA29" s="44">
        <v>0</v>
      </c>
      <c r="CB29" s="44">
        <v>0</v>
      </c>
      <c r="CC29" s="44">
        <v>0</v>
      </c>
      <c r="CD29" s="45">
        <v>0</v>
      </c>
      <c r="CF2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29" s="39" t="str">
        <f>[1]!ObrasNuevas[[#This Row],[NOMBRE PROYECTO]]</f>
        <v>SE INDIANILLA 2 ALIMENTADORES EN 85 KV</v>
      </c>
      <c r="CH29" s="39" t="str">
        <f>[1]!ObrasNuevas[[#This Row],[TIPO ELEMENTO]]</f>
        <v>Otros</v>
      </c>
      <c r="CI29" s="40" t="str">
        <f>IFERROR(DATE(YEAR([1]!ObrasNuevas[[#This Row],[FECHA ESTIMADA ENTRADA OPERACIÓN]]),MONTH([1]!ObrasNuevas[[#This Row],[FECHA ESTIMADA ENTRADA OPERACIÓN]]),DAY(1)),"Por definir")</f>
        <v>Por definir</v>
      </c>
      <c r="CJ29" s="32" t="str">
        <f>IFERROR(VLOOKUP([1]!ObrasNuevas[[#This Row],[TECNOLOGÍA]],[1]!TEC[#Data],2,FALSE),"")</f>
        <v/>
      </c>
      <c r="CK29" s="41" t="str">
        <f>[1]!ObrasNuevas[[#This Row],[MW]]</f>
        <v> </v>
      </c>
    </row>
    <row r="30" spans="1:89" s="46" customFormat="1" ht="18" customHeight="1" x14ac:dyDescent="0.25">
      <c r="A30" s="42">
        <v>46508</v>
      </c>
      <c r="B30" s="43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5">
        <v>0</v>
      </c>
      <c r="K30" s="43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5">
        <v>0</v>
      </c>
      <c r="T30" s="43">
        <v>0</v>
      </c>
      <c r="U30" s="44">
        <v>0</v>
      </c>
      <c r="V30" s="44">
        <v>0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45">
        <v>0</v>
      </c>
      <c r="AC30" s="43">
        <v>0</v>
      </c>
      <c r="AD30" s="44">
        <v>0</v>
      </c>
      <c r="AE30" s="44">
        <v>0</v>
      </c>
      <c r="AF30" s="44">
        <v>0</v>
      </c>
      <c r="AG30" s="44">
        <v>0</v>
      </c>
      <c r="AH30" s="44">
        <v>0</v>
      </c>
      <c r="AI30" s="44">
        <v>0</v>
      </c>
      <c r="AJ30" s="44">
        <v>0</v>
      </c>
      <c r="AK30" s="45">
        <v>0</v>
      </c>
      <c r="AL30" s="43">
        <v>0</v>
      </c>
      <c r="AM30" s="44">
        <v>0</v>
      </c>
      <c r="AN30" s="44">
        <v>0</v>
      </c>
      <c r="AO30" s="44">
        <v>0</v>
      </c>
      <c r="AP30" s="44">
        <v>0</v>
      </c>
      <c r="AQ30" s="44">
        <v>0</v>
      </c>
      <c r="AR30" s="44">
        <v>0</v>
      </c>
      <c r="AS30" s="44">
        <v>0</v>
      </c>
      <c r="AT30" s="45">
        <v>0</v>
      </c>
      <c r="AU30" s="43">
        <v>0</v>
      </c>
      <c r="AV30" s="44">
        <v>0</v>
      </c>
      <c r="AW30" s="44">
        <v>0</v>
      </c>
      <c r="AX30" s="44">
        <v>0</v>
      </c>
      <c r="AY30" s="44">
        <v>0</v>
      </c>
      <c r="AZ30" s="44">
        <v>0</v>
      </c>
      <c r="BA30" s="44">
        <v>0</v>
      </c>
      <c r="BB30" s="44">
        <v>0</v>
      </c>
      <c r="BC30" s="45">
        <v>0</v>
      </c>
      <c r="BD30" s="43">
        <v>0</v>
      </c>
      <c r="BE30" s="44">
        <v>0</v>
      </c>
      <c r="BF30" s="44">
        <v>0</v>
      </c>
      <c r="BG30" s="44">
        <v>0</v>
      </c>
      <c r="BH30" s="44">
        <v>0</v>
      </c>
      <c r="BI30" s="44">
        <v>0</v>
      </c>
      <c r="BJ30" s="44">
        <v>0</v>
      </c>
      <c r="BK30" s="44">
        <v>0</v>
      </c>
      <c r="BL30" s="45">
        <v>0</v>
      </c>
      <c r="BM30" s="43">
        <v>0</v>
      </c>
      <c r="BN30" s="44">
        <v>0</v>
      </c>
      <c r="BO30" s="44">
        <v>0</v>
      </c>
      <c r="BP30" s="44">
        <v>0</v>
      </c>
      <c r="BQ30" s="44">
        <v>0</v>
      </c>
      <c r="BR30" s="44">
        <v>0</v>
      </c>
      <c r="BS30" s="44">
        <v>0</v>
      </c>
      <c r="BT30" s="44">
        <v>0</v>
      </c>
      <c r="BU30" s="45">
        <v>0</v>
      </c>
      <c r="BV30" s="43">
        <v>0</v>
      </c>
      <c r="BW30" s="44">
        <v>0</v>
      </c>
      <c r="BX30" s="44">
        <v>0</v>
      </c>
      <c r="BY30" s="44">
        <v>0</v>
      </c>
      <c r="BZ30" s="44">
        <v>0</v>
      </c>
      <c r="CA30" s="44">
        <v>0</v>
      </c>
      <c r="CB30" s="44">
        <v>0</v>
      </c>
      <c r="CC30" s="44">
        <v>0</v>
      </c>
      <c r="CD30" s="45">
        <v>0</v>
      </c>
      <c r="CF3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30" s="39" t="str">
        <f>[1]!ObrasNuevas[[#This Row],[NOMBRE PROYECTO]]</f>
        <v>SE HUASTECA 2 ALIMENTADORES EN 85 KV</v>
      </c>
      <c r="CH30" s="39" t="str">
        <f>[1]!ObrasNuevas[[#This Row],[TIPO ELEMENTO]]</f>
        <v>Otros</v>
      </c>
      <c r="CI30" s="40" t="str">
        <f>IFERROR(DATE(YEAR([1]!ObrasNuevas[[#This Row],[FECHA ESTIMADA ENTRADA OPERACIÓN]]),MONTH([1]!ObrasNuevas[[#This Row],[FECHA ESTIMADA ENTRADA OPERACIÓN]]),DAY(1)),"Por definir")</f>
        <v>Por definir</v>
      </c>
      <c r="CJ30" s="32" t="str">
        <f>IFERROR(VLOOKUP([1]!ObrasNuevas[[#This Row],[TECNOLOGÍA]],[1]!TEC[#Data],2,FALSE),"")</f>
        <v/>
      </c>
      <c r="CK30" s="41" t="str">
        <f>[1]!ObrasNuevas[[#This Row],[MW]]</f>
        <v> </v>
      </c>
    </row>
    <row r="31" spans="1:89" s="46" customFormat="1" ht="18" customHeight="1" x14ac:dyDescent="0.25">
      <c r="A31" s="42">
        <v>46539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5">
        <v>0</v>
      </c>
      <c r="K31" s="43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5">
        <v>0</v>
      </c>
      <c r="T31" s="43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  <c r="Z31" s="44">
        <v>0</v>
      </c>
      <c r="AA31" s="44">
        <v>0</v>
      </c>
      <c r="AB31" s="45">
        <v>0</v>
      </c>
      <c r="AC31" s="43">
        <v>0</v>
      </c>
      <c r="AD31" s="44">
        <v>0</v>
      </c>
      <c r="AE31" s="44">
        <v>0</v>
      </c>
      <c r="AF31" s="44">
        <v>0</v>
      </c>
      <c r="AG31" s="44">
        <v>0</v>
      </c>
      <c r="AH31" s="44">
        <v>0</v>
      </c>
      <c r="AI31" s="44">
        <v>0</v>
      </c>
      <c r="AJ31" s="44">
        <v>0</v>
      </c>
      <c r="AK31" s="45">
        <v>0</v>
      </c>
      <c r="AL31" s="43">
        <v>0</v>
      </c>
      <c r="AM31" s="44">
        <v>0</v>
      </c>
      <c r="AN31" s="44">
        <v>0</v>
      </c>
      <c r="AO31" s="44">
        <v>0</v>
      </c>
      <c r="AP31" s="44">
        <v>0</v>
      </c>
      <c r="AQ31" s="44">
        <v>0</v>
      </c>
      <c r="AR31" s="44">
        <v>0</v>
      </c>
      <c r="AS31" s="44">
        <v>0</v>
      </c>
      <c r="AT31" s="45">
        <v>0</v>
      </c>
      <c r="AU31" s="43">
        <v>0</v>
      </c>
      <c r="AV31" s="44">
        <v>0</v>
      </c>
      <c r="AW31" s="44">
        <v>0</v>
      </c>
      <c r="AX31" s="44">
        <v>0</v>
      </c>
      <c r="AY31" s="44">
        <v>0</v>
      </c>
      <c r="AZ31" s="44">
        <v>0</v>
      </c>
      <c r="BA31" s="44">
        <v>0</v>
      </c>
      <c r="BB31" s="44">
        <v>0</v>
      </c>
      <c r="BC31" s="45">
        <v>0</v>
      </c>
      <c r="BD31" s="43">
        <v>0</v>
      </c>
      <c r="BE31" s="44">
        <v>0</v>
      </c>
      <c r="BF31" s="44">
        <v>0</v>
      </c>
      <c r="BG31" s="44">
        <v>0</v>
      </c>
      <c r="BH31" s="44">
        <v>75.599999999999994</v>
      </c>
      <c r="BI31" s="44">
        <v>0</v>
      </c>
      <c r="BJ31" s="44">
        <v>0</v>
      </c>
      <c r="BK31" s="44">
        <v>0</v>
      </c>
      <c r="BL31" s="45">
        <v>0</v>
      </c>
      <c r="BM31" s="43">
        <v>0</v>
      </c>
      <c r="BN31" s="44">
        <v>0</v>
      </c>
      <c r="BO31" s="44">
        <v>0</v>
      </c>
      <c r="BP31" s="44">
        <v>0</v>
      </c>
      <c r="BQ31" s="44">
        <v>0</v>
      </c>
      <c r="BR31" s="44">
        <v>0</v>
      </c>
      <c r="BS31" s="44">
        <v>0</v>
      </c>
      <c r="BT31" s="44">
        <v>0</v>
      </c>
      <c r="BU31" s="45">
        <v>0</v>
      </c>
      <c r="BV31" s="43">
        <v>0</v>
      </c>
      <c r="BW31" s="44">
        <v>0</v>
      </c>
      <c r="BX31" s="44">
        <v>0</v>
      </c>
      <c r="BY31" s="44">
        <v>0</v>
      </c>
      <c r="BZ31" s="44">
        <v>0</v>
      </c>
      <c r="CA31" s="44">
        <v>0</v>
      </c>
      <c r="CB31" s="44">
        <v>0</v>
      </c>
      <c r="CC31" s="44">
        <v>0</v>
      </c>
      <c r="CD31" s="45">
        <v>0</v>
      </c>
      <c r="CF3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31" s="39" t="str">
        <f>[1]!ObrasNuevas[[#This Row],[NOMBRE PROYECTO]]</f>
        <v>SE MATILDE, 1 T-3 F 30 MVA  85/23/ kV  1/5 A, 1 CAPACITOR(ES) - 23 kV - 1.8 MVAr.</v>
      </c>
      <c r="CH31" s="39" t="str">
        <f>[1]!ObrasNuevas[[#This Row],[TIPO ELEMENTO]]</f>
        <v>Subestación Eléctrica</v>
      </c>
      <c r="CI31" s="40">
        <f>IFERROR(DATE(YEAR([1]!ObrasNuevas[[#This Row],[FECHA ESTIMADA ENTRADA OPERACIÓN]]),MONTH([1]!ObrasNuevas[[#This Row],[FECHA ESTIMADA ENTRADA OPERACIÓN]]),DAY(1)),"Por definir")</f>
        <v>50375</v>
      </c>
      <c r="CJ31" s="32" t="str">
        <f>IFERROR(VLOOKUP([1]!ObrasNuevas[[#This Row],[TECNOLOGÍA]],[1]!TEC[#Data],2,FALSE),"")</f>
        <v/>
      </c>
      <c r="CK31" s="41" t="str">
        <f>[1]!ObrasNuevas[[#This Row],[MW]]</f>
        <v> </v>
      </c>
    </row>
    <row r="32" spans="1:89" s="46" customFormat="1" x14ac:dyDescent="0.25">
      <c r="A32" s="42">
        <v>46569</v>
      </c>
      <c r="B32" s="48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50">
        <v>0</v>
      </c>
      <c r="K32" s="48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50">
        <v>0</v>
      </c>
      <c r="T32" s="48">
        <v>0</v>
      </c>
      <c r="U32" s="49">
        <v>0</v>
      </c>
      <c r="V32" s="49">
        <v>0</v>
      </c>
      <c r="W32" s="49">
        <v>0</v>
      </c>
      <c r="X32" s="49">
        <v>0</v>
      </c>
      <c r="Y32" s="49">
        <v>0</v>
      </c>
      <c r="Z32" s="49">
        <v>0</v>
      </c>
      <c r="AA32" s="49">
        <v>0</v>
      </c>
      <c r="AB32" s="50">
        <v>0</v>
      </c>
      <c r="AC32" s="48">
        <v>0</v>
      </c>
      <c r="AD32" s="49">
        <v>0</v>
      </c>
      <c r="AE32" s="49">
        <v>0</v>
      </c>
      <c r="AF32" s="49">
        <v>0</v>
      </c>
      <c r="AG32" s="49">
        <v>0</v>
      </c>
      <c r="AH32" s="49">
        <v>10</v>
      </c>
      <c r="AI32" s="49">
        <v>0</v>
      </c>
      <c r="AJ32" s="49">
        <v>0</v>
      </c>
      <c r="AK32" s="50">
        <v>0</v>
      </c>
      <c r="AL32" s="48">
        <v>0</v>
      </c>
      <c r="AM32" s="49">
        <v>0</v>
      </c>
      <c r="AN32" s="49">
        <v>0</v>
      </c>
      <c r="AO32" s="49">
        <v>0</v>
      </c>
      <c r="AP32" s="49">
        <v>0</v>
      </c>
      <c r="AQ32" s="49">
        <v>0</v>
      </c>
      <c r="AR32" s="49">
        <v>0</v>
      </c>
      <c r="AS32" s="49">
        <v>0</v>
      </c>
      <c r="AT32" s="50">
        <v>0</v>
      </c>
      <c r="AU32" s="48">
        <v>0</v>
      </c>
      <c r="AV32" s="49">
        <v>0</v>
      </c>
      <c r="AW32" s="49">
        <v>0</v>
      </c>
      <c r="AX32" s="49">
        <v>0</v>
      </c>
      <c r="AY32" s="49">
        <v>0</v>
      </c>
      <c r="AZ32" s="49">
        <v>0</v>
      </c>
      <c r="BA32" s="49">
        <v>0</v>
      </c>
      <c r="BB32" s="49">
        <v>0</v>
      </c>
      <c r="BC32" s="50">
        <v>0</v>
      </c>
      <c r="BD32" s="48">
        <v>0</v>
      </c>
      <c r="BE32" s="49">
        <v>0</v>
      </c>
      <c r="BF32" s="49">
        <v>0</v>
      </c>
      <c r="BG32" s="49">
        <v>0</v>
      </c>
      <c r="BH32" s="49">
        <v>0</v>
      </c>
      <c r="BI32" s="49">
        <v>0</v>
      </c>
      <c r="BJ32" s="49">
        <v>0</v>
      </c>
      <c r="BK32" s="49">
        <v>0</v>
      </c>
      <c r="BL32" s="50">
        <v>0</v>
      </c>
      <c r="BM32" s="48">
        <v>0</v>
      </c>
      <c r="BN32" s="49">
        <v>0</v>
      </c>
      <c r="BO32" s="49">
        <v>0</v>
      </c>
      <c r="BP32" s="49">
        <v>0</v>
      </c>
      <c r="BQ32" s="49">
        <v>0</v>
      </c>
      <c r="BR32" s="49">
        <v>0</v>
      </c>
      <c r="BS32" s="49">
        <v>0</v>
      </c>
      <c r="BT32" s="49">
        <v>0</v>
      </c>
      <c r="BU32" s="50">
        <v>0</v>
      </c>
      <c r="BV32" s="48">
        <v>0</v>
      </c>
      <c r="BW32" s="49">
        <v>0</v>
      </c>
      <c r="BX32" s="49">
        <v>0</v>
      </c>
      <c r="BY32" s="49">
        <v>0</v>
      </c>
      <c r="BZ32" s="49">
        <v>0</v>
      </c>
      <c r="CA32" s="49">
        <v>0</v>
      </c>
      <c r="CB32" s="49">
        <v>0</v>
      </c>
      <c r="CC32" s="49">
        <v>0</v>
      </c>
      <c r="CD32" s="50">
        <v>0</v>
      </c>
      <c r="CF3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32" s="39" t="str">
        <f>[1]!ObrasNuevas[[#This Row],[NOMBRE PROYECTO]]</f>
        <v>SE CANCHESDÁ, Banco 2 (sustitución), 1 T-3 F 20 MVA  115/13.8 Kv.</v>
      </c>
      <c r="CH32" s="39" t="str">
        <f>[1]!ObrasNuevas[[#This Row],[TIPO ELEMENTO]]</f>
        <v>Banco de Transformación</v>
      </c>
      <c r="CI32" s="40" t="str">
        <f>IFERROR(DATE(YEAR([1]!ObrasNuevas[[#This Row],[FECHA ESTIMADA ENTRADA OPERACIÓN]]),MONTH([1]!ObrasNuevas[[#This Row],[FECHA ESTIMADA ENTRADA OPERACIÓN]]),DAY(1)),"Por definir")</f>
        <v>Por definir</v>
      </c>
      <c r="CJ32" s="32" t="str">
        <f>IFERROR(VLOOKUP([1]!ObrasNuevas[[#This Row],[TECNOLOGÍA]],[1]!TEC[#Data],2,FALSE),"")</f>
        <v/>
      </c>
      <c r="CK32" s="41" t="str">
        <f>[1]!ObrasNuevas[[#This Row],[MW]]</f>
        <v> </v>
      </c>
    </row>
    <row r="33" spans="1:89" s="11" customFormat="1" x14ac:dyDescent="0.25">
      <c r="A33" s="51" t="s">
        <v>28</v>
      </c>
      <c r="B33" s="52">
        <v>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4">
        <v>0</v>
      </c>
      <c r="K33" s="52">
        <v>0</v>
      </c>
      <c r="L33" s="53">
        <v>0</v>
      </c>
      <c r="M33" s="53">
        <v>0</v>
      </c>
      <c r="N33" s="53">
        <v>0</v>
      </c>
      <c r="O33" s="53">
        <v>0</v>
      </c>
      <c r="P33" s="53">
        <v>830</v>
      </c>
      <c r="Q33" s="53">
        <v>0</v>
      </c>
      <c r="R33" s="53">
        <v>0</v>
      </c>
      <c r="S33" s="54">
        <v>0</v>
      </c>
      <c r="T33" s="52">
        <v>0</v>
      </c>
      <c r="U33" s="53">
        <v>787.8</v>
      </c>
      <c r="V33" s="53">
        <v>15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4">
        <v>0</v>
      </c>
      <c r="AC33" s="52">
        <v>0</v>
      </c>
      <c r="AD33" s="53">
        <v>0</v>
      </c>
      <c r="AE33" s="53">
        <v>0</v>
      </c>
      <c r="AF33" s="53">
        <v>12.3</v>
      </c>
      <c r="AG33" s="53">
        <v>0</v>
      </c>
      <c r="AH33" s="53">
        <v>109</v>
      </c>
      <c r="AI33" s="53">
        <v>0</v>
      </c>
      <c r="AJ33" s="53">
        <v>0</v>
      </c>
      <c r="AK33" s="54">
        <v>0</v>
      </c>
      <c r="AL33" s="52">
        <v>0</v>
      </c>
      <c r="AM33" s="53">
        <v>363.49799999999999</v>
      </c>
      <c r="AN33" s="53">
        <v>0</v>
      </c>
      <c r="AO33" s="53">
        <v>0</v>
      </c>
      <c r="AP33" s="53">
        <v>0</v>
      </c>
      <c r="AQ33" s="53">
        <v>111.9</v>
      </c>
      <c r="AR33" s="53">
        <v>0</v>
      </c>
      <c r="AS33" s="53">
        <v>0</v>
      </c>
      <c r="AT33" s="54">
        <v>0</v>
      </c>
      <c r="AU33" s="52">
        <v>0</v>
      </c>
      <c r="AV33" s="53">
        <v>0</v>
      </c>
      <c r="AW33" s="53">
        <v>0</v>
      </c>
      <c r="AX33" s="53">
        <v>0</v>
      </c>
      <c r="AY33" s="53">
        <v>0</v>
      </c>
      <c r="AZ33" s="53">
        <v>0</v>
      </c>
      <c r="BA33" s="53">
        <v>0</v>
      </c>
      <c r="BB33" s="53">
        <v>0</v>
      </c>
      <c r="BC33" s="54">
        <v>0</v>
      </c>
      <c r="BD33" s="52">
        <v>0</v>
      </c>
      <c r="BE33" s="53">
        <v>1728.89</v>
      </c>
      <c r="BF33" s="53">
        <v>0</v>
      </c>
      <c r="BG33" s="53">
        <v>0</v>
      </c>
      <c r="BH33" s="53">
        <v>135.6</v>
      </c>
      <c r="BI33" s="53">
        <v>0</v>
      </c>
      <c r="BJ33" s="53">
        <v>0</v>
      </c>
      <c r="BK33" s="53">
        <v>0</v>
      </c>
      <c r="BL33" s="54">
        <v>0</v>
      </c>
      <c r="BM33" s="52">
        <v>0</v>
      </c>
      <c r="BN33" s="53">
        <v>1574.83</v>
      </c>
      <c r="BO33" s="53">
        <v>0</v>
      </c>
      <c r="BP33" s="53">
        <v>0</v>
      </c>
      <c r="BQ33" s="53">
        <v>0</v>
      </c>
      <c r="BR33" s="53">
        <v>0</v>
      </c>
      <c r="BS33" s="53">
        <v>0</v>
      </c>
      <c r="BT33" s="53">
        <v>0</v>
      </c>
      <c r="BU33" s="54">
        <v>0</v>
      </c>
      <c r="BV33" s="52">
        <v>0</v>
      </c>
      <c r="BW33" s="53">
        <v>0</v>
      </c>
      <c r="BX33" s="53">
        <v>183.9</v>
      </c>
      <c r="BY33" s="53">
        <v>0</v>
      </c>
      <c r="BZ33" s="53">
        <v>0</v>
      </c>
      <c r="CA33" s="53">
        <v>0</v>
      </c>
      <c r="CB33" s="53">
        <v>0</v>
      </c>
      <c r="CC33" s="53">
        <v>0</v>
      </c>
      <c r="CD33" s="54">
        <v>0</v>
      </c>
      <c r="CE33" s="55"/>
      <c r="CF3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33" s="39" t="str">
        <f>[1]!ObrasNuevas[[#This Row],[NOMBRE PROYECTO]]</f>
        <v>Subestación Lago</v>
      </c>
      <c r="CH33" s="39" t="str">
        <f>[1]!ObrasNuevas[[#This Row],[TIPO ELEMENTO]]</f>
        <v>Subestación Eléctrica</v>
      </c>
      <c r="CI33" s="40" t="str">
        <f>IFERROR(DATE(YEAR([1]!ObrasNuevas[[#This Row],[FECHA ESTIMADA ENTRADA OPERACIÓN]]),MONTH([1]!ObrasNuevas[[#This Row],[FECHA ESTIMADA ENTRADA OPERACIÓN]]),DAY(1)),"Por definir")</f>
        <v>Por definir</v>
      </c>
      <c r="CJ33" s="32" t="str">
        <f>IFERROR(VLOOKUP([1]!ObrasNuevas[[#This Row],[TECNOLOGÍA]],[1]!TEC[#Data],2,FALSE),"")</f>
        <v/>
      </c>
      <c r="CK33" s="41" t="str">
        <f>[1]!ObrasNuevas[[#This Row],[MW]]</f>
        <v> </v>
      </c>
    </row>
    <row r="34" spans="1:89" s="11" customFormat="1" ht="15.75" thickBot="1" x14ac:dyDescent="0.3">
      <c r="C34"/>
      <c r="D34"/>
      <c r="E34"/>
      <c r="F34"/>
      <c r="G34"/>
      <c r="K34" s="56"/>
      <c r="L34" s="57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34" s="39" t="str">
        <f>[1]!ObrasNuevas[[#This Row],[NOMBRE PROYECTO]]</f>
        <v>LT ACTOPAN- PACHUCA DE 85 KV SEGUNDO CIRCUITO</v>
      </c>
      <c r="CH34" s="39" t="str">
        <f>[1]!ObrasNuevas[[#This Row],[TIPO ELEMENTO]]</f>
        <v>Línea de Transmisión</v>
      </c>
      <c r="CI34" s="40" t="str">
        <f>IFERROR(DATE(YEAR([1]!ObrasNuevas[[#This Row],[FECHA ESTIMADA ENTRADA OPERACIÓN]]),MONTH([1]!ObrasNuevas[[#This Row],[FECHA ESTIMADA ENTRADA OPERACIÓN]]),DAY(1)),"Por definir")</f>
        <v>Por definir</v>
      </c>
      <c r="CJ34" s="32" t="str">
        <f>IFERROR(VLOOKUP([1]!ObrasNuevas[[#This Row],[TECNOLOGÍA]],[1]!TEC[#Data],2,FALSE),"")</f>
        <v/>
      </c>
      <c r="CK34" s="41" t="str">
        <f>[1]!ObrasNuevas[[#This Row],[MW]]</f>
        <v> </v>
      </c>
    </row>
    <row r="35" spans="1:89" s="11" customFormat="1" ht="15.75" thickBot="1" x14ac:dyDescent="0.3">
      <c r="B35" s="58" t="s">
        <v>29</v>
      </c>
      <c r="C35" s="59"/>
      <c r="D35" s="60"/>
      <c r="E35"/>
      <c r="F35"/>
      <c r="G35"/>
      <c r="K35" s="56"/>
      <c r="L35" s="57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Central</v>
      </c>
      <c r="CG35" s="39" t="str">
        <f>[1]!ObrasNuevas[[#This Row],[NOMBRE PROYECTO]]</f>
        <v>SE JUANDHÓ, Transformador 2 (sustitución), 1 T-3F 30 MVA 85/23 KV.</v>
      </c>
      <c r="CH35" s="39" t="str">
        <f>[1]!ObrasNuevas[[#This Row],[TIPO ELEMENTO]]</f>
        <v>Banco de Transformación</v>
      </c>
      <c r="CI35" s="40" t="str">
        <f>IFERROR(DATE(YEAR([1]!ObrasNuevas[[#This Row],[FECHA ESTIMADA ENTRADA OPERACIÓN]]),MONTH([1]!ObrasNuevas[[#This Row],[FECHA ESTIMADA ENTRADA OPERACIÓN]]),DAY(1)),"Por definir")</f>
        <v>Por definir</v>
      </c>
      <c r="CJ35" s="32" t="str">
        <f>IFERROR(VLOOKUP([1]!ObrasNuevas[[#This Row],[TECNOLOGÍA]],[1]!TEC[#Data],2,FALSE),"")</f>
        <v/>
      </c>
      <c r="CK35" s="41" t="str">
        <f>[1]!ObrasNuevas[[#This Row],[MW]]</f>
        <v> </v>
      </c>
    </row>
    <row r="36" spans="1:89" s="11" customFormat="1" x14ac:dyDescent="0.25">
      <c r="B36" s="61" t="s">
        <v>19</v>
      </c>
      <c r="C36" s="62" t="s">
        <v>30</v>
      </c>
      <c r="D36" s="63"/>
      <c r="E36"/>
      <c r="F36"/>
      <c r="G36"/>
      <c r="K36" s="56"/>
      <c r="L36" s="57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36" s="39" t="str">
        <f>[1]!ObrasNuevas[[#This Row],[NOMBRE PROYECTO]]</f>
        <v xml:space="preserve">HUIMANGUILLO BCO 1 </v>
      </c>
      <c r="CH36" s="39" t="str">
        <f>[1]!ObrasNuevas[[#This Row],[TIPO ELEMENTO]]</f>
        <v>Banco de transformación</v>
      </c>
      <c r="CI36" s="40">
        <f>IFERROR(DATE(YEAR([1]!ObrasNuevas[[#This Row],[FECHA ESTIMADA ENTRADA OPERACIÓN]]),MONTH([1]!ObrasNuevas[[#This Row],[FECHA ESTIMADA ENTRADA OPERACIÓN]]),DAY(1)),"Por definir")</f>
        <v>45689</v>
      </c>
      <c r="CJ36" s="32" t="str">
        <f>IFERROR(VLOOKUP([1]!ObrasNuevas[[#This Row],[TECNOLOGÍA]],[1]!TEC[#Data],2,FALSE),"")</f>
        <v/>
      </c>
      <c r="CK36" s="41" t="str">
        <f>[1]!ObrasNuevas[[#This Row],[MW]]</f>
        <v> </v>
      </c>
    </row>
    <row r="37" spans="1:89" s="11" customFormat="1" x14ac:dyDescent="0.25">
      <c r="B37" s="61" t="s">
        <v>20</v>
      </c>
      <c r="C37" s="64" t="s">
        <v>31</v>
      </c>
      <c r="D37" s="65"/>
      <c r="E37"/>
      <c r="F37"/>
      <c r="G37"/>
      <c r="K37" s="56"/>
      <c r="L37" s="57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37" s="39" t="str">
        <f>[1]!ObrasNuevas[[#This Row],[NOMBRE PROYECTO]]</f>
        <v>ESFUERZO BANCO 2</v>
      </c>
      <c r="CH37" s="39" t="str">
        <f>[1]!ObrasNuevas[[#This Row],[TIPO ELEMENTO]]</f>
        <v>Banco de Transformación</v>
      </c>
      <c r="CI37" s="40">
        <f>IFERROR(DATE(YEAR([1]!ObrasNuevas[[#This Row],[FECHA ESTIMADA ENTRADA OPERACIÓN]]),MONTH([1]!ObrasNuevas[[#This Row],[FECHA ESTIMADA ENTRADA OPERACIÓN]]),DAY(1)),"Por definir")</f>
        <v>45717</v>
      </c>
      <c r="CJ37" s="32" t="str">
        <f>IFERROR(VLOOKUP([1]!ObrasNuevas[[#This Row],[TECNOLOGÍA]],[1]!TEC[#Data],2,FALSE),"")</f>
        <v/>
      </c>
      <c r="CK37" s="41" t="str">
        <f>[1]!ObrasNuevas[[#This Row],[MW]]</f>
        <v> </v>
      </c>
    </row>
    <row r="38" spans="1:89" s="11" customFormat="1" x14ac:dyDescent="0.25">
      <c r="B38" s="61" t="s">
        <v>21</v>
      </c>
      <c r="C38" s="64" t="s">
        <v>32</v>
      </c>
      <c r="D38" s="65"/>
      <c r="E38"/>
      <c r="F38"/>
      <c r="G38"/>
      <c r="K38" s="56"/>
      <c r="L38" s="57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38" s="39" t="str">
        <f>[1]!ObrasNuevas[[#This Row],[NOMBRE PROYECTO]]</f>
        <v>Actualización de parametros</v>
      </c>
      <c r="CH38" s="39" t="str">
        <f>[1]!ObrasNuevas[[#This Row],[TIPO ELEMENTO]]</f>
        <v>Central Eléctrica</v>
      </c>
      <c r="CI38" s="40">
        <f>IFERROR(DATE(YEAR([1]!ObrasNuevas[[#This Row],[FECHA ESTIMADA ENTRADA OPERACIÓN]]),MONTH([1]!ObrasNuevas[[#This Row],[FECHA ESTIMADA ENTRADA OPERACIÓN]]),DAY(1)),"Por definir")</f>
        <v>45778</v>
      </c>
      <c r="CJ38" s="32" t="str">
        <f>IFERROR(VLOOKUP([1]!ObrasNuevas[[#This Row],[TECNOLOGÍA]],[1]!TEC[#Data],2,FALSE),"")</f>
        <v>CC</v>
      </c>
      <c r="CK38" s="41">
        <f>[1]!ObrasNuevas[[#This Row],[MW]]</f>
        <v>0</v>
      </c>
    </row>
    <row r="39" spans="1:89" s="11" customFormat="1" x14ac:dyDescent="0.25">
      <c r="B39" s="61" t="s">
        <v>22</v>
      </c>
      <c r="C39" s="64" t="s">
        <v>33</v>
      </c>
      <c r="D39" s="65"/>
      <c r="E39"/>
      <c r="F39"/>
      <c r="G39"/>
      <c r="K39" s="56"/>
      <c r="L39" s="57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39" s="39" t="str">
        <f>[1]!ObrasNuevas[[#This Row],[NOMBRE PROYECTO]]</f>
        <v>Actualización de parametros</v>
      </c>
      <c r="CH39" s="39" t="str">
        <f>[1]!ObrasNuevas[[#This Row],[TIPO ELEMENTO]]</f>
        <v>Línea de Transmisión</v>
      </c>
      <c r="CI39" s="40">
        <f>IFERROR(DATE(YEAR([1]!ObrasNuevas[[#This Row],[FECHA ESTIMADA ENTRADA OPERACIÓN]]),MONTH([1]!ObrasNuevas[[#This Row],[FECHA ESTIMADA ENTRADA OPERACIÓN]]),DAY(1)),"Por definir")</f>
        <v>45778</v>
      </c>
      <c r="CJ39" s="32" t="str">
        <f>IFERROR(VLOOKUP([1]!ObrasNuevas[[#This Row],[TECNOLOGÍA]],[1]!TEC[#Data],2,FALSE),"")</f>
        <v/>
      </c>
      <c r="CK39" s="41">
        <f>[1]!ObrasNuevas[[#This Row],[MW]]</f>
        <v>0</v>
      </c>
    </row>
    <row r="40" spans="1:89" s="11" customFormat="1" x14ac:dyDescent="0.25">
      <c r="B40" s="61" t="s">
        <v>23</v>
      </c>
      <c r="C40" s="64" t="s">
        <v>34</v>
      </c>
      <c r="D40" s="65"/>
      <c r="E40"/>
      <c r="F40"/>
      <c r="G40"/>
      <c r="K40" s="56"/>
      <c r="L40" s="57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40" s="39" t="str">
        <f>[1]!ObrasNuevas[[#This Row],[NOMBRE PROYECTO]]</f>
        <v>Incremento de Carga SES</v>
      </c>
      <c r="CH40" s="39" t="str">
        <f>[1]!ObrasNuevas[[#This Row],[TIPO ELEMENTO]]</f>
        <v>Centro de Carga</v>
      </c>
      <c r="CI40" s="40">
        <f>IFERROR(DATE(YEAR([1]!ObrasNuevas[[#This Row],[FECHA ESTIMADA ENTRADA OPERACIÓN]]),MONTH([1]!ObrasNuevas[[#This Row],[FECHA ESTIMADA ENTRADA OPERACIÓN]]),DAY(1)),"Por definir")</f>
        <v>45778</v>
      </c>
      <c r="CJ40" s="32" t="str">
        <f>IFERROR(VLOOKUP([1]!ObrasNuevas[[#This Row],[TECNOLOGÍA]],[1]!TEC[#Data],2,FALSE),"")</f>
        <v/>
      </c>
      <c r="CK40" s="41">
        <f>[1]!ObrasNuevas[[#This Row],[MW]]</f>
        <v>0</v>
      </c>
    </row>
    <row r="41" spans="1:89" s="11" customFormat="1" x14ac:dyDescent="0.25">
      <c r="B41" s="61" t="s">
        <v>24</v>
      </c>
      <c r="C41" s="64" t="s">
        <v>35</v>
      </c>
      <c r="D41" s="65"/>
      <c r="E41"/>
      <c r="F41"/>
      <c r="G41"/>
      <c r="K41" s="56"/>
      <c r="L41" s="57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41" s="39" t="str">
        <f>[1]!ObrasNuevas[[#This Row],[NOMBRE PROYECTO]]</f>
        <v>ZAPATA ORIENTE BCO1 (NUEVA SE)</v>
      </c>
      <c r="CH41" s="39" t="str">
        <f>[1]!ObrasNuevas[[#This Row],[TIPO ELEMENTO]]</f>
        <v>Subestación Eléctrica</v>
      </c>
      <c r="CI41" s="40">
        <f>IFERROR(DATE(YEAR([1]!ObrasNuevas[[#This Row],[FECHA ESTIMADA ENTRADA OPERACIÓN]]),MONTH([1]!ObrasNuevas[[#This Row],[FECHA ESTIMADA ENTRADA OPERACIÓN]]),DAY(1)),"Por definir")</f>
        <v>45809</v>
      </c>
      <c r="CJ41" s="32" t="str">
        <f>IFERROR(VLOOKUP([1]!ObrasNuevas[[#This Row],[TECNOLOGÍA]],[1]!TEC[#Data],2,FALSE),"")</f>
        <v/>
      </c>
      <c r="CK41" s="41" t="str">
        <f>[1]!ObrasNuevas[[#This Row],[MW]]</f>
        <v> </v>
      </c>
    </row>
    <row r="42" spans="1:89" s="11" customFormat="1" x14ac:dyDescent="0.25">
      <c r="B42" s="61" t="s">
        <v>25</v>
      </c>
      <c r="C42" s="64" t="s">
        <v>36</v>
      </c>
      <c r="D42" s="65"/>
      <c r="E42"/>
      <c r="F42"/>
      <c r="G42"/>
      <c r="K42" s="56"/>
      <c r="L42" s="57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42" s="39" t="str">
        <f>[1]!ObrasNuevas[[#This Row],[NOMBRE PROYECTO]]</f>
        <v>ATENCINGO BCO 2</v>
      </c>
      <c r="CH42" s="39" t="str">
        <f>[1]!ObrasNuevas[[#This Row],[TIPO ELEMENTO]]</f>
        <v>Banco de Transformación</v>
      </c>
      <c r="CI42" s="40">
        <f>IFERROR(DATE(YEAR([1]!ObrasNuevas[[#This Row],[FECHA ESTIMADA ENTRADA OPERACIÓN]]),MONTH([1]!ObrasNuevas[[#This Row],[FECHA ESTIMADA ENTRADA OPERACIÓN]]),DAY(1)),"Por definir")</f>
        <v>45809</v>
      </c>
      <c r="CJ42" s="32" t="str">
        <f>IFERROR(VLOOKUP([1]!ObrasNuevas[[#This Row],[TECNOLOGÍA]],[1]!TEC[#Data],2,FALSE),"")</f>
        <v/>
      </c>
      <c r="CK42" s="41">
        <f>[1]!ObrasNuevas[[#This Row],[MW]]</f>
        <v>0</v>
      </c>
    </row>
    <row r="43" spans="1:89" s="11" customFormat="1" x14ac:dyDescent="0.25">
      <c r="A43" s="66"/>
      <c r="B43" s="67" t="s">
        <v>26</v>
      </c>
      <c r="C43" s="64" t="s">
        <v>37</v>
      </c>
      <c r="D43" s="65"/>
      <c r="M43" s="56"/>
      <c r="N43" s="56"/>
      <c r="O43" s="57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43" s="39" t="str">
        <f>[1]!ObrasNuevas[[#This Row],[NOMBRE PROYECTO]]</f>
        <v>CINTALAPA BCO 2</v>
      </c>
      <c r="CH43" s="39" t="str">
        <f>[1]!ObrasNuevas[[#This Row],[TIPO ELEMENTO]]</f>
        <v>Banco de Transformación</v>
      </c>
      <c r="CI43" s="40">
        <f>IFERROR(DATE(YEAR([1]!ObrasNuevas[[#This Row],[FECHA ESTIMADA ENTRADA OPERACIÓN]]),MONTH([1]!ObrasNuevas[[#This Row],[FECHA ESTIMADA ENTRADA OPERACIÓN]]),DAY(1)),"Por definir")</f>
        <v>45809</v>
      </c>
      <c r="CJ43" s="32" t="str">
        <f>IFERROR(VLOOKUP([1]!ObrasNuevas[[#This Row],[TECNOLOGÍA]],[1]!TEC[#Data],2,FALSE),"")</f>
        <v/>
      </c>
      <c r="CK43" s="41">
        <f>[1]!ObrasNuevas[[#This Row],[MW]]</f>
        <v>0</v>
      </c>
    </row>
    <row r="44" spans="1:89" s="11" customFormat="1" ht="15.75" thickBot="1" x14ac:dyDescent="0.3">
      <c r="A44" s="66"/>
      <c r="B44" s="68" t="s">
        <v>27</v>
      </c>
      <c r="C44" s="69" t="s">
        <v>38</v>
      </c>
      <c r="D44" s="70"/>
      <c r="M44" s="56"/>
      <c r="N44" s="56"/>
      <c r="O44" s="57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44" s="39" t="str">
        <f>[1]!ObrasNuevas[[#This Row],[NOMBRE PROYECTO]]</f>
        <v>Banco de Transformación Malpaso AT1</v>
      </c>
      <c r="CH44" s="39" t="str">
        <f>[1]!ObrasNuevas[[#This Row],[TIPO ELEMENTO]]</f>
        <v>Banco de Transformación</v>
      </c>
      <c r="CI44" s="40">
        <f>IFERROR(DATE(YEAR([1]!ObrasNuevas[[#This Row],[FECHA ESTIMADA ENTRADA OPERACIÓN]]),MONTH([1]!ObrasNuevas[[#This Row],[FECHA ESTIMADA ENTRADA OPERACIÓN]]),DAY(1)),"Por definir")</f>
        <v>45809</v>
      </c>
      <c r="CJ44" s="32" t="str">
        <f>IFERROR(VLOOKUP([1]!ObrasNuevas[[#This Row],[TECNOLOGÍA]],[1]!TEC[#Data],2,FALSE),"")</f>
        <v/>
      </c>
      <c r="CK44" s="41">
        <f>[1]!ObrasNuevas[[#This Row],[MW]]</f>
        <v>0</v>
      </c>
    </row>
    <row r="45" spans="1:89" s="11" customFormat="1" x14ac:dyDescent="0.25">
      <c r="A45" s="66"/>
      <c r="B45" s="66"/>
      <c r="C45" s="66"/>
      <c r="M45" s="56"/>
      <c r="N45" s="56"/>
      <c r="O45" s="57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45" s="39" t="str">
        <f>[1]!ObrasNuevas[[#This Row],[NOMBRE PROYECTO]]</f>
        <v>LUIS GIL PEREZ BCO 1 (NUEVA SE)</v>
      </c>
      <c r="CH45" s="39" t="str">
        <f>[1]!ObrasNuevas[[#This Row],[TIPO ELEMENTO]]</f>
        <v>Subestación Eléctrica</v>
      </c>
      <c r="CI45" s="40">
        <f>IFERROR(DATE(YEAR([1]!ObrasNuevas[[#This Row],[FECHA ESTIMADA ENTRADA OPERACIÓN]]),MONTH([1]!ObrasNuevas[[#This Row],[FECHA ESTIMADA ENTRADA OPERACIÓN]]),DAY(1)),"Por definir")</f>
        <v>45839</v>
      </c>
      <c r="CJ45" s="32" t="str">
        <f>IFERROR(VLOOKUP([1]!ObrasNuevas[[#This Row],[TECNOLOGÍA]],[1]!TEC[#Data],2,FALSE),"")</f>
        <v/>
      </c>
      <c r="CK45" s="41" t="str">
        <f>[1]!ObrasNuevas[[#This Row],[MW]]</f>
        <v> </v>
      </c>
    </row>
    <row r="46" spans="1:89" s="11" customFormat="1" x14ac:dyDescent="0.25">
      <c r="A46" s="66"/>
      <c r="B46" s="66"/>
      <c r="C46" s="66"/>
      <c r="M46" s="56"/>
      <c r="N46" s="56"/>
      <c r="O46" s="57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46" s="39" t="str">
        <f>[1]!ObrasNuevas[[#This Row],[NOMBRE PROYECTO]]</f>
        <v>TLAPACOYAN BCO 1</v>
      </c>
      <c r="CH46" s="39" t="str">
        <f>[1]!ObrasNuevas[[#This Row],[TIPO ELEMENTO]]</f>
        <v>Banco de Transformación</v>
      </c>
      <c r="CI46" s="40">
        <f>IFERROR(DATE(YEAR([1]!ObrasNuevas[[#This Row],[FECHA ESTIMADA ENTRADA OPERACIÓN]]),MONTH([1]!ObrasNuevas[[#This Row],[FECHA ESTIMADA ENTRADA OPERACIÓN]]),DAY(1)),"Por definir")</f>
        <v>45839</v>
      </c>
      <c r="CJ46" s="32" t="str">
        <f>IFERROR(VLOOKUP([1]!ObrasNuevas[[#This Row],[TECNOLOGÍA]],[1]!TEC[#Data],2,FALSE),"")</f>
        <v/>
      </c>
      <c r="CK46" s="41" t="str">
        <f>[1]!ObrasNuevas[[#This Row],[MW]]</f>
        <v> </v>
      </c>
    </row>
    <row r="47" spans="1:89" s="11" customFormat="1" x14ac:dyDescent="0.25">
      <c r="A47" s="66"/>
      <c r="B47" s="66"/>
      <c r="C47" s="66"/>
      <c r="M47" s="56"/>
      <c r="N47" s="56"/>
      <c r="O47" s="57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47" s="39" t="str">
        <f>[1]!ObrasNuevas[[#This Row],[NOMBRE PROYECTO]]</f>
        <v>BERRIOZABAL BANCO 1</v>
      </c>
      <c r="CH47" s="39" t="str">
        <f>[1]!ObrasNuevas[[#This Row],[TIPO ELEMENTO]]</f>
        <v>Subestación Eléctrica</v>
      </c>
      <c r="CI47" s="40">
        <f>IFERROR(DATE(YEAR([1]!ObrasNuevas[[#This Row],[FECHA ESTIMADA ENTRADA OPERACIÓN]]),MONTH([1]!ObrasNuevas[[#This Row],[FECHA ESTIMADA ENTRADA OPERACIÓN]]),DAY(1)),"Por definir")</f>
        <v>45901</v>
      </c>
      <c r="CJ47" s="32" t="str">
        <f>IFERROR(VLOOKUP([1]!ObrasNuevas[[#This Row],[TECNOLOGÍA]],[1]!TEC[#Data],2,FALSE),"")</f>
        <v/>
      </c>
      <c r="CK47" s="41" t="str">
        <f>[1]!ObrasNuevas[[#This Row],[MW]]</f>
        <v> </v>
      </c>
    </row>
    <row r="48" spans="1:89" s="11" customFormat="1" x14ac:dyDescent="0.25">
      <c r="A48" s="66"/>
      <c r="B48" s="66"/>
      <c r="C48" s="66"/>
      <c r="M48" s="56"/>
      <c r="N48" s="56"/>
      <c r="O48" s="57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48" s="39" t="str">
        <f>[1]!ObrasNuevas[[#This Row],[NOMBRE PROYECTO]]</f>
        <v>Parque Solar La Magdalena</v>
      </c>
      <c r="CH48" s="39" t="str">
        <f>[1]!ObrasNuevas[[#This Row],[TIPO ELEMENTO]]</f>
        <v>Central Eléctrica</v>
      </c>
      <c r="CI48" s="40">
        <f>IFERROR(DATE(YEAR([1]!ObrasNuevas[[#This Row],[FECHA ESTIMADA ENTRADA OPERACIÓN]]),MONTH([1]!ObrasNuevas[[#This Row],[FECHA ESTIMADA ENTRADA OPERACIÓN]]),DAY(1)),"Por definir")</f>
        <v>45931</v>
      </c>
      <c r="CJ48" s="32" t="str">
        <f>IFERROR(VLOOKUP([1]!ObrasNuevas[[#This Row],[TECNOLOGÍA]],[1]!TEC[#Data],2,FALSE),"")</f>
        <v>FV</v>
      </c>
      <c r="CK48" s="41">
        <f>[1]!ObrasNuevas[[#This Row],[MW]]</f>
        <v>500</v>
      </c>
    </row>
    <row r="49" spans="1:89" s="11" customFormat="1" x14ac:dyDescent="0.25">
      <c r="A49" s="66"/>
      <c r="B49" s="66"/>
      <c r="C49" s="66"/>
      <c r="M49" s="56"/>
      <c r="N49" s="56"/>
      <c r="O49" s="57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49" s="39" t="str">
        <f>[1]!ObrasNuevas[[#This Row],[NOMBRE PROYECTO]]</f>
        <v>PAKAL NA (NUEVA SE)</v>
      </c>
      <c r="CH49" s="39" t="str">
        <f>[1]!ObrasNuevas[[#This Row],[TIPO ELEMENTO]]</f>
        <v>Subestación Eléctrica</v>
      </c>
      <c r="CI49" s="40">
        <f>IFERROR(DATE(YEAR([1]!ObrasNuevas[[#This Row],[FECHA ESTIMADA ENTRADA OPERACIÓN]]),MONTH([1]!ObrasNuevas[[#This Row],[FECHA ESTIMADA ENTRADA OPERACIÓN]]),DAY(1)),"Por definir")</f>
        <v>45992</v>
      </c>
      <c r="CJ49" s="32" t="str">
        <f>IFERROR(VLOOKUP([1]!ObrasNuevas[[#This Row],[TECNOLOGÍA]],[1]!TEC[#Data],2,FALSE),"")</f>
        <v/>
      </c>
      <c r="CK49" s="41" t="str">
        <f>[1]!ObrasNuevas[[#This Row],[MW]]</f>
        <v> </v>
      </c>
    </row>
    <row r="50" spans="1:89" s="11" customFormat="1" x14ac:dyDescent="0.25">
      <c r="A50" s="66"/>
      <c r="B50" s="66"/>
      <c r="C50" s="66"/>
      <c r="M50" s="56"/>
      <c r="N50" s="56"/>
      <c r="O50" s="57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50" s="39" t="str">
        <f>[1]!ObrasNuevas[[#This Row],[NOMBRE PROYECTO]]</f>
        <v>TRACONIS BCO 1 (NUEVA SE)</v>
      </c>
      <c r="CH50" s="39" t="str">
        <f>[1]!ObrasNuevas[[#This Row],[TIPO ELEMENTO]]</f>
        <v>Subestación Eléctrica</v>
      </c>
      <c r="CI50" s="40">
        <f>IFERROR(DATE(YEAR([1]!ObrasNuevas[[#This Row],[FECHA ESTIMADA ENTRADA OPERACIÓN]]),MONTH([1]!ObrasNuevas[[#This Row],[FECHA ESTIMADA ENTRADA OPERACIÓN]]),DAY(1)),"Por definir")</f>
        <v>45992</v>
      </c>
      <c r="CJ50" s="32" t="str">
        <f>IFERROR(VLOOKUP([1]!ObrasNuevas[[#This Row],[TECNOLOGÍA]],[1]!TEC[#Data],2,FALSE),"")</f>
        <v/>
      </c>
      <c r="CK50" s="41" t="str">
        <f>[1]!ObrasNuevas[[#This Row],[MW]]</f>
        <v> </v>
      </c>
    </row>
    <row r="51" spans="1:89" s="11" customFormat="1" x14ac:dyDescent="0.25">
      <c r="A51" s="66"/>
      <c r="B51" s="66"/>
      <c r="C51" s="66"/>
      <c r="M51" s="56"/>
      <c r="N51" s="56"/>
      <c r="O51" s="57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51" s="39" t="str">
        <f>[1]!ObrasNuevas[[#This Row],[NOMBRE PROYECTO]]</f>
        <v>XOXTLA CORONANGO BCO.1</v>
      </c>
      <c r="CH51" s="39" t="str">
        <f>[1]!ObrasNuevas[[#This Row],[TIPO ELEMENTO]]</f>
        <v>Subestación Eléctrica</v>
      </c>
      <c r="CI51" s="40">
        <f>IFERROR(DATE(YEAR([1]!ObrasNuevas[[#This Row],[FECHA ESTIMADA ENTRADA OPERACIÓN]]),MONTH([1]!ObrasNuevas[[#This Row],[FECHA ESTIMADA ENTRADA OPERACIÓN]]),DAY(1)),"Por definir")</f>
        <v>45992</v>
      </c>
      <c r="CJ51" s="32" t="str">
        <f>IFERROR(VLOOKUP([1]!ObrasNuevas[[#This Row],[TECNOLOGÍA]],[1]!TEC[#Data],2,FALSE),"")</f>
        <v/>
      </c>
      <c r="CK51" s="41" t="str">
        <f>[1]!ObrasNuevas[[#This Row],[MW]]</f>
        <v> </v>
      </c>
    </row>
    <row r="52" spans="1:89" s="11" customFormat="1" x14ac:dyDescent="0.25">
      <c r="A52" s="66"/>
      <c r="B52" s="66"/>
      <c r="C52" s="66"/>
      <c r="M52" s="56"/>
      <c r="N52" s="56"/>
      <c r="O52" s="57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52" s="39" t="str">
        <f>[1]!ObrasNuevas[[#This Row],[NOMBRE PROYECTO]]</f>
        <v>Refuerzo asociado a Interconexión de CCC Tuxpan fase I</v>
      </c>
      <c r="CH52" s="39" t="str">
        <f>[1]!ObrasNuevas[[#This Row],[TIPO ELEMENTO]]</f>
        <v>Otros</v>
      </c>
      <c r="CI52" s="40">
        <f>IFERROR(DATE(YEAR([1]!ObrasNuevas[[#This Row],[FECHA ESTIMADA ENTRADA OPERACIÓN]]),MONTH([1]!ObrasNuevas[[#This Row],[FECHA ESTIMADA ENTRADA OPERACIÓN]]),DAY(1)),"Por definir")</f>
        <v>45992</v>
      </c>
      <c r="CJ52" s="32" t="str">
        <f>IFERROR(VLOOKUP([1]!ObrasNuevas[[#This Row],[TECNOLOGÍA]],[1]!TEC[#Data],2,FALSE),"")</f>
        <v/>
      </c>
      <c r="CK52" s="41" t="str">
        <f>[1]!ObrasNuevas[[#This Row],[MW]]</f>
        <v> </v>
      </c>
    </row>
    <row r="53" spans="1:89" s="11" customFormat="1" x14ac:dyDescent="0.25">
      <c r="A53" s="66"/>
      <c r="B53" s="66"/>
      <c r="C53" s="66"/>
      <c r="M53" s="56"/>
      <c r="N53" s="56"/>
      <c r="O53" s="57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53" s="39" t="str">
        <f>[1]!ObrasNuevas[[#This Row],[NOMBRE PROYECTO]]</f>
        <v>S.E. CAPILLA BCO. 1</v>
      </c>
      <c r="CH53" s="39" t="str">
        <f>[1]!ObrasNuevas[[#This Row],[TIPO ELEMENTO]]</f>
        <v>Subestación Eléctrica</v>
      </c>
      <c r="CI53" s="40">
        <f>IFERROR(DATE(YEAR([1]!ObrasNuevas[[#This Row],[FECHA ESTIMADA ENTRADA OPERACIÓN]]),MONTH([1]!ObrasNuevas[[#This Row],[FECHA ESTIMADA ENTRADA OPERACIÓN]]),DAY(1)),"Por definir")</f>
        <v>46082</v>
      </c>
      <c r="CJ53" s="32" t="str">
        <f>IFERROR(VLOOKUP([1]!ObrasNuevas[[#This Row],[TECNOLOGÍA]],[1]!TEC[#Data],2,FALSE),"")</f>
        <v/>
      </c>
      <c r="CK53" s="41" t="str">
        <f>[1]!ObrasNuevas[[#This Row],[MW]]</f>
        <v> </v>
      </c>
    </row>
    <row r="54" spans="1:89" s="11" customFormat="1" x14ac:dyDescent="0.25">
      <c r="A54" s="66"/>
      <c r="B54" s="66"/>
      <c r="C54" s="66"/>
      <c r="M54" s="56"/>
      <c r="N54" s="56"/>
      <c r="O54" s="57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54" s="39" t="str">
        <f>[1]!ObrasNuevas[[#This Row],[NOMBRE PROYECTO]]</f>
        <v>MINAS BCO 1</v>
      </c>
      <c r="CH54" s="39" t="str">
        <f>[1]!ObrasNuevas[[#This Row],[TIPO ELEMENTO]]</f>
        <v>Banco de Transformación</v>
      </c>
      <c r="CI54" s="40">
        <f>IFERROR(DATE(YEAR([1]!ObrasNuevas[[#This Row],[FECHA ESTIMADA ENTRADA OPERACIÓN]]),MONTH([1]!ObrasNuevas[[#This Row],[FECHA ESTIMADA ENTRADA OPERACIÓN]]),DAY(1)),"Por definir")</f>
        <v>46174</v>
      </c>
      <c r="CJ54" s="32" t="str">
        <f>IFERROR(VLOOKUP([1]!ObrasNuevas[[#This Row],[TECNOLOGÍA]],[1]!TEC[#Data],2,FALSE),"")</f>
        <v/>
      </c>
      <c r="CK54" s="41" t="str">
        <f>[1]!ObrasNuevas[[#This Row],[MW]]</f>
        <v> </v>
      </c>
    </row>
    <row r="55" spans="1:89" s="11" customFormat="1" x14ac:dyDescent="0.25">
      <c r="A55" s="66"/>
      <c r="B55" s="66"/>
      <c r="C55" s="66"/>
      <c r="M55" s="56"/>
      <c r="N55" s="56"/>
      <c r="O55" s="57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55" s="39" t="str">
        <f>[1]!ObrasNuevas[[#This Row],[NOMBRE PROYECTO]]</f>
        <v>Cuetzalan Banco 1</v>
      </c>
      <c r="CH55" s="39" t="str">
        <f>[1]!ObrasNuevas[[#This Row],[TIPO ELEMENTO]]</f>
        <v>Subestación Eléctrica</v>
      </c>
      <c r="CI55" s="40">
        <f>IFERROR(DATE(YEAR([1]!ObrasNuevas[[#This Row],[FECHA ESTIMADA ENTRADA OPERACIÓN]]),MONTH([1]!ObrasNuevas[[#This Row],[FECHA ESTIMADA ENTRADA OPERACIÓN]]),DAY(1)),"Por definir")</f>
        <v>46174</v>
      </c>
      <c r="CJ55" s="32" t="str">
        <f>IFERROR(VLOOKUP([1]!ObrasNuevas[[#This Row],[TECNOLOGÍA]],[1]!TEC[#Data],2,FALSE),"")</f>
        <v/>
      </c>
      <c r="CK55" s="41" t="str">
        <f>[1]!ObrasNuevas[[#This Row],[MW]]</f>
        <v> </v>
      </c>
    </row>
    <row r="56" spans="1:89" s="11" customFormat="1" x14ac:dyDescent="0.25">
      <c r="A56" s="66"/>
      <c r="B56" s="66"/>
      <c r="C56" s="66"/>
      <c r="M56" s="56"/>
      <c r="N56" s="56"/>
      <c r="O56" s="57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56" s="39" t="str">
        <f>[1]!ObrasNuevas[[#This Row],[NOMBRE PROYECTO]]</f>
        <v>S.E RIO GRANDE BCO 1 (NUEVA SE)</v>
      </c>
      <c r="CH56" s="39" t="str">
        <f>[1]!ObrasNuevas[[#This Row],[TIPO ELEMENTO]]</f>
        <v>Banco de transformación</v>
      </c>
      <c r="CI56" s="40">
        <f>IFERROR(DATE(YEAR([1]!ObrasNuevas[[#This Row],[FECHA ESTIMADA ENTRADA OPERACIÓN]]),MONTH([1]!ObrasNuevas[[#This Row],[FECHA ESTIMADA ENTRADA OPERACIÓN]]),DAY(1)),"Por definir")</f>
        <v>46235</v>
      </c>
      <c r="CJ56" s="32" t="str">
        <f>IFERROR(VLOOKUP([1]!ObrasNuevas[[#This Row],[TECNOLOGÍA]],[1]!TEC[#Data],2,FALSE),"")</f>
        <v/>
      </c>
      <c r="CK56" s="41" t="str">
        <f>[1]!ObrasNuevas[[#This Row],[MW]]</f>
        <v> </v>
      </c>
    </row>
    <row r="57" spans="1:89" s="11" customFormat="1" x14ac:dyDescent="0.25">
      <c r="A57" s="66"/>
      <c r="B57" s="66"/>
      <c r="C57" s="66"/>
      <c r="M57" s="56"/>
      <c r="N57" s="56"/>
      <c r="O57" s="57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57" s="39" t="str">
        <f>[1]!ObrasNuevas[[#This Row],[NOMBRE PROYECTO]]</f>
        <v>Suministro de energía en Oaxaca y Huatulco (Jalapa de Diaz-Oaxaca Potencia, San Jacinto Tlacotepec-Pinotepa Nacional y Cienega MVAr)</v>
      </c>
      <c r="CH57" s="39" t="str">
        <f>[1]!ObrasNuevas[[#This Row],[TIPO ELEMENTO]]</f>
        <v>Línea de Transmisión</v>
      </c>
      <c r="CI57" s="40">
        <f>IFERROR(DATE(YEAR([1]!ObrasNuevas[[#This Row],[FECHA ESTIMADA ENTRADA OPERACIÓN]]),MONTH([1]!ObrasNuevas[[#This Row],[FECHA ESTIMADA ENTRADA OPERACIÓN]]),DAY(1)),"Por definir")</f>
        <v>46235</v>
      </c>
      <c r="CJ57" s="32" t="str">
        <f>IFERROR(VLOOKUP([1]!ObrasNuevas[[#This Row],[TECNOLOGÍA]],[1]!TEC[#Data],2,FALSE),"")</f>
        <v/>
      </c>
      <c r="CK57" s="41" t="str">
        <f>[1]!ObrasNuevas[[#This Row],[MW]]</f>
        <v> </v>
      </c>
    </row>
    <row r="58" spans="1:89" s="11" customFormat="1" x14ac:dyDescent="0.25">
      <c r="A58" s="66"/>
      <c r="B58" s="66"/>
      <c r="C58" s="66"/>
      <c r="M58" s="56"/>
      <c r="N58" s="56"/>
      <c r="O58" s="57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58" s="39" t="str">
        <f>[1]!ObrasNuevas[[#This Row],[NOMBRE PROYECTO]]</f>
        <v>Izucar de Matamoros MVAr</v>
      </c>
      <c r="CH58" s="39" t="str">
        <f>[1]!ObrasNuevas[[#This Row],[TIPO ELEMENTO]]</f>
        <v>Capacitor</v>
      </c>
      <c r="CI58" s="40">
        <f>IFERROR(DATE(YEAR([1]!ObrasNuevas[[#This Row],[FECHA ESTIMADA ENTRADA OPERACIÓN]]),MONTH([1]!ObrasNuevas[[#This Row],[FECHA ESTIMADA ENTRADA OPERACIÓN]]),DAY(1)),"Por definir")</f>
        <v>46266</v>
      </c>
      <c r="CJ58" s="32" t="str">
        <f>IFERROR(VLOOKUP([1]!ObrasNuevas[[#This Row],[TECNOLOGÍA]],[1]!TEC[#Data],2,FALSE),"")</f>
        <v/>
      </c>
      <c r="CK58" s="41" t="str">
        <f>[1]!ObrasNuevas[[#This Row],[MW]]</f>
        <v> </v>
      </c>
    </row>
    <row r="59" spans="1:89" s="11" customFormat="1" x14ac:dyDescent="0.25">
      <c r="A59" s="66"/>
      <c r="B59" s="66"/>
      <c r="C59" s="66"/>
      <c r="M59" s="56"/>
      <c r="N59" s="56"/>
      <c r="O59" s="57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59" s="39" t="str">
        <f>[1]!ObrasNuevas[[#This Row],[NOMBRE PROYECTO]]</f>
        <v>Alvarado Dos y San Andrés Dos MVAr</v>
      </c>
      <c r="CH59" s="39" t="str">
        <f>[1]!ObrasNuevas[[#This Row],[TIPO ELEMENTO]]</f>
        <v>Capacitor</v>
      </c>
      <c r="CI59" s="40">
        <f>IFERROR(DATE(YEAR([1]!ObrasNuevas[[#This Row],[FECHA ESTIMADA ENTRADA OPERACIÓN]]),MONTH([1]!ObrasNuevas[[#This Row],[FECHA ESTIMADA ENTRADA OPERACIÓN]]),DAY(1)),"Por definir")</f>
        <v>46327</v>
      </c>
      <c r="CJ59" s="32" t="str">
        <f>IFERROR(VLOOKUP([1]!ObrasNuevas[[#This Row],[TECNOLOGÍA]],[1]!TEC[#Data],2,FALSE),"")</f>
        <v/>
      </c>
      <c r="CK59" s="41" t="str">
        <f>[1]!ObrasNuevas[[#This Row],[MW]]</f>
        <v> </v>
      </c>
    </row>
    <row r="60" spans="1:89" s="11" customFormat="1" x14ac:dyDescent="0.25">
      <c r="A60" s="66"/>
      <c r="B60" s="66"/>
      <c r="C60" s="66"/>
      <c r="M60" s="56"/>
      <c r="N60" s="56"/>
      <c r="O60" s="57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60" s="39" t="str">
        <f>[1]!ObrasNuevas[[#This Row],[NOMBRE PROYECTO]]</f>
        <v>Central Eléctrica Pachamama II</v>
      </c>
      <c r="CH60" s="39" t="str">
        <f>[1]!ObrasNuevas[[#This Row],[TIPO ELEMENTO]]</f>
        <v>Central Eléctrica</v>
      </c>
      <c r="CI60" s="40">
        <f>IFERROR(DATE(YEAR([1]!ObrasNuevas[[#This Row],[FECHA ESTIMADA ENTRADA OPERACIÓN]]),MONTH([1]!ObrasNuevas[[#This Row],[FECHA ESTIMADA ENTRADA OPERACIÓN]]),DAY(1)),"Por definir")</f>
        <v>46357</v>
      </c>
      <c r="CJ60" s="32" t="str">
        <f>IFERROR(VLOOKUP([1]!ObrasNuevas[[#This Row],[TECNOLOGÍA]],[1]!TEC[#Data],2,FALSE),"")</f>
        <v>FV</v>
      </c>
      <c r="CK60" s="41">
        <f>[1]!ObrasNuevas[[#This Row],[MW]]</f>
        <v>330</v>
      </c>
    </row>
    <row r="61" spans="1:89" s="11" customFormat="1" x14ac:dyDescent="0.25">
      <c r="A61" s="66"/>
      <c r="B61" s="66"/>
      <c r="C61" s="66"/>
      <c r="M61" s="56"/>
      <c r="N61" s="56"/>
      <c r="O61" s="57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61" s="39" t="str">
        <f>[1]!ObrasNuevas[[#This Row],[NOMBRE PROYECTO]]</f>
        <v xml:space="preserve">Suministro de energía en la Zona de Operación de Transmisión Veracruz </v>
      </c>
      <c r="CH61" s="39" t="str">
        <f>[1]!ObrasNuevas[[#This Row],[TIPO ELEMENTO]]</f>
        <v>Subestación Eléctrica</v>
      </c>
      <c r="CI61" s="40">
        <f>IFERROR(DATE(YEAR([1]!ObrasNuevas[[#This Row],[FECHA ESTIMADA ENTRADA OPERACIÓN]]),MONTH([1]!ObrasNuevas[[#This Row],[FECHA ESTIMADA ENTRADA OPERACIÓN]]),DAY(1)),"Por definir")</f>
        <v>46447</v>
      </c>
      <c r="CJ61" s="32" t="str">
        <f>IFERROR(VLOOKUP([1]!ObrasNuevas[[#This Row],[TECNOLOGÍA]],[1]!TEC[#Data],2,FALSE),"")</f>
        <v/>
      </c>
      <c r="CK61" s="41" t="str">
        <f>[1]!ObrasNuevas[[#This Row],[MW]]</f>
        <v> </v>
      </c>
    </row>
    <row r="62" spans="1:89" s="11" customFormat="1" x14ac:dyDescent="0.25">
      <c r="A62" s="66"/>
      <c r="B62" s="66"/>
      <c r="C62" s="66"/>
      <c r="M62" s="56"/>
      <c r="N62" s="56"/>
      <c r="O62" s="57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62" s="39" t="str">
        <f>[1]!ObrasNuevas[[#This Row],[NOMBRE PROYECTO]]</f>
        <v>Incremento de Capacidad de Transmisión entre las Regiones Puebla-Temascal, Temascal-Coatzacoalcos, Temascal-Grijalva y Grijalva-Tabasco</v>
      </c>
      <c r="CH62" s="39" t="str">
        <f>[1]!ObrasNuevas[[#This Row],[TIPO ELEMENTO]]</f>
        <v>Otros</v>
      </c>
      <c r="CI62" s="40">
        <f>IFERROR(DATE(YEAR([1]!ObrasNuevas[[#This Row],[FECHA ESTIMADA ENTRADA OPERACIÓN]]),MONTH([1]!ObrasNuevas[[#This Row],[FECHA ESTIMADA ENTRADA OPERACIÓN]]),DAY(1)),"Por definir")</f>
        <v>46600</v>
      </c>
      <c r="CJ62" s="32" t="str">
        <f>IFERROR(VLOOKUP([1]!ObrasNuevas[[#This Row],[TECNOLOGÍA]],[1]!TEC[#Data],2,FALSE),"")</f>
        <v/>
      </c>
      <c r="CK62" s="41" t="str">
        <f>[1]!ObrasNuevas[[#This Row],[MW]]</f>
        <v> </v>
      </c>
    </row>
    <row r="63" spans="1:89" s="11" customFormat="1" x14ac:dyDescent="0.25">
      <c r="A63" s="66"/>
      <c r="B63" s="66"/>
      <c r="C63" s="66"/>
      <c r="M63" s="56"/>
      <c r="N63" s="56"/>
      <c r="O63" s="57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63" s="39" t="str">
        <f>[1]!ObrasNuevas[[#This Row],[NOMBRE PROYECTO]]</f>
        <v>LT Tapachula Potencia - Angostura (Tendido del segundo Circuito)</v>
      </c>
      <c r="CH63" s="39" t="str">
        <f>[1]!ObrasNuevas[[#This Row],[TIPO ELEMENTO]]</f>
        <v>Línea de Transmisión</v>
      </c>
      <c r="CI63" s="40">
        <f>IFERROR(DATE(YEAR([1]!ObrasNuevas[[#This Row],[FECHA ESTIMADA ENTRADA OPERACIÓN]]),MONTH([1]!ObrasNuevas[[#This Row],[FECHA ESTIMADA ENTRADA OPERACIÓN]]),DAY(1)),"Por definir")</f>
        <v>46631</v>
      </c>
      <c r="CJ63" s="32" t="str">
        <f>IFERROR(VLOOKUP([1]!ObrasNuevas[[#This Row],[TECNOLOGÍA]],[1]!TEC[#Data],2,FALSE),"")</f>
        <v/>
      </c>
      <c r="CK63" s="41" t="str">
        <f>[1]!ObrasNuevas[[#This Row],[MW]]</f>
        <v> </v>
      </c>
    </row>
    <row r="64" spans="1:89" s="11" customFormat="1" x14ac:dyDescent="0.25">
      <c r="A64" s="66"/>
      <c r="B64" s="66"/>
      <c r="C64" s="66"/>
      <c r="M64" s="56"/>
      <c r="N64" s="56"/>
      <c r="O64" s="57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64" s="39" t="str">
        <f>[1]!ObrasNuevas[[#This Row],[NOMBRE PROYECTO]]</f>
        <v>Suministro de energia eléctrica en la zona Tapachula y San Cristóbal (STATCOM)</v>
      </c>
      <c r="CH64" s="39" t="str">
        <f>[1]!ObrasNuevas[[#This Row],[TIPO ELEMENTO]]</f>
        <v>Otros</v>
      </c>
      <c r="CI64" s="40">
        <f>IFERROR(DATE(YEAR([1]!ObrasNuevas[[#This Row],[FECHA ESTIMADA ENTRADA OPERACIÓN]]),MONTH([1]!ObrasNuevas[[#This Row],[FECHA ESTIMADA ENTRADA OPERACIÓN]]),DAY(1)),"Por definir")</f>
        <v>46631</v>
      </c>
      <c r="CJ64" s="32" t="str">
        <f>IFERROR(VLOOKUP([1]!ObrasNuevas[[#This Row],[TECNOLOGÍA]],[1]!TEC[#Data],2,FALSE),"")</f>
        <v/>
      </c>
      <c r="CK64" s="41" t="str">
        <f>[1]!ObrasNuevas[[#This Row],[MW]]</f>
        <v> </v>
      </c>
    </row>
    <row r="65" spans="1:89" s="11" customFormat="1" x14ac:dyDescent="0.25">
      <c r="A65" s="66"/>
      <c r="B65" s="66"/>
      <c r="C65" s="66"/>
      <c r="M65" s="56"/>
      <c r="N65" s="56"/>
      <c r="O65" s="57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5"/>
      <c r="CF6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65" s="39" t="str">
        <f>[1]!ObrasNuevas[[#This Row],[NOMBRE PROYECTO]]</f>
        <v>Suministro de energía eléctrica en la zona San Cristóbal</v>
      </c>
      <c r="CH65" s="39" t="str">
        <f>[1]!ObrasNuevas[[#This Row],[TIPO ELEMENTO]]</f>
        <v>Banco de transformación</v>
      </c>
      <c r="CI65" s="40">
        <f>IFERROR(DATE(YEAR([1]!ObrasNuevas[[#This Row],[FECHA ESTIMADA ENTRADA OPERACIÓN]]),MONTH([1]!ObrasNuevas[[#This Row],[FECHA ESTIMADA ENTRADA OPERACIÓN]]),DAY(1)),"Por definir")</f>
        <v>46692</v>
      </c>
      <c r="CJ65" s="32" t="str">
        <f>IFERROR(VLOOKUP([1]!ObrasNuevas[[#This Row],[TECNOLOGÍA]],[1]!TEC[#Data],2,FALSE),"")</f>
        <v/>
      </c>
      <c r="CK65" s="41" t="str">
        <f>[1]!ObrasNuevas[[#This Row],[MW]]</f>
        <v> </v>
      </c>
    </row>
    <row r="66" spans="1:89" s="11" customFormat="1" x14ac:dyDescent="0.25">
      <c r="A66" s="66"/>
      <c r="B66" s="66"/>
      <c r="C66" s="66"/>
      <c r="M66" s="56"/>
      <c r="N66" s="56"/>
      <c r="O66" s="57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5"/>
      <c r="CA66" s="55"/>
      <c r="CB66" s="55"/>
      <c r="CC66" s="55"/>
      <c r="CD66" s="55"/>
      <c r="CE66" s="55"/>
      <c r="CF6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66" s="39" t="str">
        <f>[1]!ObrasNuevas[[#This Row],[NOMBRE PROYECTO]]</f>
        <v xml:space="preserve">APIZACO BCO. 2 </v>
      </c>
      <c r="CH66" s="39" t="str">
        <f>[1]!ObrasNuevas[[#This Row],[TIPO ELEMENTO]]</f>
        <v>Banco de transformación</v>
      </c>
      <c r="CI66" s="40">
        <f>IFERROR(DATE(YEAR([1]!ObrasNuevas[[#This Row],[FECHA ESTIMADA ENTRADA OPERACIÓN]]),MONTH([1]!ObrasNuevas[[#This Row],[FECHA ESTIMADA ENTRADA OPERACIÓN]]),DAY(1)),"Por definir")</f>
        <v>46722</v>
      </c>
      <c r="CJ66" s="32" t="str">
        <f>IFERROR(VLOOKUP([1]!ObrasNuevas[[#This Row],[TECNOLOGÍA]],[1]!TEC[#Data],2,FALSE),"")</f>
        <v/>
      </c>
      <c r="CK66" s="41" t="str">
        <f>[1]!ObrasNuevas[[#This Row],[MW]]</f>
        <v> </v>
      </c>
    </row>
    <row r="67" spans="1:89" s="11" customFormat="1" x14ac:dyDescent="0.25">
      <c r="A67" s="66"/>
      <c r="B67" s="66"/>
      <c r="C67" s="66"/>
      <c r="M67" s="56"/>
      <c r="N67" s="56"/>
      <c r="O67" s="57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67" s="39" t="str">
        <f>[1]!ObrasNuevas[[#This Row],[NOMBRE PROYECTO]]</f>
        <v xml:space="preserve">CHIGNAHUAPAN BCO. 2 </v>
      </c>
      <c r="CH67" s="39" t="str">
        <f>[1]!ObrasNuevas[[#This Row],[TIPO ELEMENTO]]</f>
        <v>Banco de Transformación</v>
      </c>
      <c r="CI67" s="40">
        <f>IFERROR(DATE(YEAR([1]!ObrasNuevas[[#This Row],[FECHA ESTIMADA ENTRADA OPERACIÓN]]),MONTH([1]!ObrasNuevas[[#This Row],[FECHA ESTIMADA ENTRADA OPERACIÓN]]),DAY(1)),"Por definir")</f>
        <v>46722</v>
      </c>
      <c r="CJ67" s="32" t="str">
        <f>IFERROR(VLOOKUP([1]!ObrasNuevas[[#This Row],[TECNOLOGÍA]],[1]!TEC[#Data],2,FALSE),"")</f>
        <v/>
      </c>
      <c r="CK67" s="41" t="str">
        <f>[1]!ObrasNuevas[[#This Row],[MW]]</f>
        <v> </v>
      </c>
    </row>
    <row r="68" spans="1:89" s="11" customFormat="1" x14ac:dyDescent="0.25">
      <c r="A68" s="66"/>
      <c r="B68" s="66"/>
      <c r="C68" s="66"/>
      <c r="M68" s="56"/>
      <c r="N68" s="56"/>
      <c r="O68" s="57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68" s="39" t="str">
        <f>[1]!ObrasNuevas[[#This Row],[NOMBRE PROYECTO]]</f>
        <v>Nanchital Dos Entronque Pajaritos Dos  73040 Coatzacoalcos en Nanchital Dos</v>
      </c>
      <c r="CH68" s="39" t="str">
        <f>[1]!ObrasNuevas[[#This Row],[TIPO ELEMENTO]]</f>
        <v>Línea de Transmisión</v>
      </c>
      <c r="CI68" s="40">
        <f>IFERROR(DATE(YEAR([1]!ObrasNuevas[[#This Row],[FECHA ESTIMADA ENTRADA OPERACIÓN]]),MONTH([1]!ObrasNuevas[[#This Row],[FECHA ESTIMADA ENTRADA OPERACIÓN]]),DAY(1)),"Por definir")</f>
        <v>47058</v>
      </c>
      <c r="CJ68" s="32" t="str">
        <f>IFERROR(VLOOKUP([1]!ObrasNuevas[[#This Row],[TECNOLOGÍA]],[1]!TEC[#Data],2,FALSE),"")</f>
        <v/>
      </c>
      <c r="CK68" s="41" t="str">
        <f>[1]!ObrasNuevas[[#This Row],[MW]]</f>
        <v> </v>
      </c>
    </row>
    <row r="69" spans="1:89" s="11" customFormat="1" x14ac:dyDescent="0.25">
      <c r="A69" s="66"/>
      <c r="B69" s="66"/>
      <c r="C69" s="66"/>
      <c r="M69" s="56"/>
      <c r="N69" s="56"/>
      <c r="O69" s="57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69" s="39" t="str">
        <f>[1]!ObrasNuevas[[#This Row],[NOMBRE PROYECTO]]</f>
        <v>Amozoc y Acatzingo MVAr</v>
      </c>
      <c r="CH69" s="39" t="str">
        <f>[1]!ObrasNuevas[[#This Row],[TIPO ELEMENTO]]</f>
        <v>Capacitor</v>
      </c>
      <c r="CI69" s="40">
        <f>IFERROR(DATE(YEAR([1]!ObrasNuevas[[#This Row],[FECHA ESTIMADA ENTRADA OPERACIÓN]]),MONTH([1]!ObrasNuevas[[#This Row],[FECHA ESTIMADA ENTRADA OPERACIÓN]]),DAY(1)),"Por definir")</f>
        <v>47058</v>
      </c>
      <c r="CJ69" s="32" t="str">
        <f>IFERROR(VLOOKUP([1]!ObrasNuevas[[#This Row],[TECNOLOGÍA]],[1]!TEC[#Data],2,FALSE),"")</f>
        <v/>
      </c>
      <c r="CK69" s="41" t="str">
        <f>[1]!ObrasNuevas[[#This Row],[MW]]</f>
        <v> </v>
      </c>
    </row>
    <row r="70" spans="1:89" s="11" customFormat="1" x14ac:dyDescent="0.25">
      <c r="A70" s="66"/>
      <c r="B70" s="66"/>
      <c r="C70" s="66"/>
      <c r="M70" s="56"/>
      <c r="N70" s="56"/>
      <c r="O70" s="57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/>
      <c r="CC70" s="55"/>
      <c r="CD70" s="55"/>
      <c r="CE70" s="55"/>
      <c r="CF7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70" s="39" t="str">
        <f>[1]!ObrasNuevas[[#This Row],[NOMBRE PROYECTO]]</f>
        <v>Esfuerzo MVAr</v>
      </c>
      <c r="CH70" s="39" t="str">
        <f>[1]!ObrasNuevas[[#This Row],[TIPO ELEMENTO]]</f>
        <v>Capacitor</v>
      </c>
      <c r="CI70" s="40">
        <f>IFERROR(DATE(YEAR([1]!ObrasNuevas[[#This Row],[FECHA ESTIMADA ENTRADA OPERACIÓN]]),MONTH([1]!ObrasNuevas[[#This Row],[FECHA ESTIMADA ENTRADA OPERACIÓN]]),DAY(1)),"Por definir")</f>
        <v>47058</v>
      </c>
      <c r="CJ70" s="32" t="str">
        <f>IFERROR(VLOOKUP([1]!ObrasNuevas[[#This Row],[TECNOLOGÍA]],[1]!TEC[#Data],2,FALSE),"")</f>
        <v/>
      </c>
      <c r="CK70" s="41" t="str">
        <f>[1]!ObrasNuevas[[#This Row],[MW]]</f>
        <v> </v>
      </c>
    </row>
    <row r="71" spans="1:89" s="11" customFormat="1" x14ac:dyDescent="0.25">
      <c r="A71" s="66"/>
      <c r="B71" s="66"/>
      <c r="C71" s="66"/>
      <c r="M71" s="56"/>
      <c r="N71" s="56"/>
      <c r="O71" s="57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71" s="39" t="str">
        <f>[1]!ObrasNuevas[[#This Row],[NOMBRE PROYECTO]]</f>
        <v>Puebla Dos Mil entronque Puebla Dos 73890 Guadalupe Analco</v>
      </c>
      <c r="CH71" s="39" t="str">
        <f>[1]!ObrasNuevas[[#This Row],[TIPO ELEMENTO]]</f>
        <v>Línea de Transmisión</v>
      </c>
      <c r="CI71" s="40">
        <f>IFERROR(DATE(YEAR([1]!ObrasNuevas[[#This Row],[FECHA ESTIMADA ENTRADA OPERACIÓN]]),MONTH([1]!ObrasNuevas[[#This Row],[FECHA ESTIMADA ENTRADA OPERACIÓN]]),DAY(1)),"Por definir")</f>
        <v>47058</v>
      </c>
      <c r="CJ71" s="32" t="str">
        <f>IFERROR(VLOOKUP([1]!ObrasNuevas[[#This Row],[TECNOLOGÍA]],[1]!TEC[#Data],2,FALSE),"")</f>
        <v/>
      </c>
      <c r="CK71" s="41" t="str">
        <f>[1]!ObrasNuevas[[#This Row],[MW]]</f>
        <v> </v>
      </c>
    </row>
    <row r="72" spans="1:89" s="11" customFormat="1" x14ac:dyDescent="0.25">
      <c r="A72" s="66"/>
      <c r="B72" s="66"/>
      <c r="C72" s="66"/>
      <c r="M72" s="56"/>
      <c r="N72" s="56"/>
      <c r="O72" s="57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  <c r="CD72" s="55"/>
      <c r="CE72" s="55"/>
      <c r="CF7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Oriental</v>
      </c>
      <c r="CG72" s="39" t="str">
        <f>[1]!ObrasNuevas[[#This Row],[NOMBRE PROYECTO]]</f>
        <v>Suministro de energia electrica en Morelos
Ciclo Combinado Centro Bco 1</v>
      </c>
      <c r="CH72" s="39" t="str">
        <f>[1]!ObrasNuevas[[#This Row],[TIPO ELEMENTO]]</f>
        <v>Banco de transformación</v>
      </c>
      <c r="CI72" s="40">
        <f>IFERROR(DATE(YEAR([1]!ObrasNuevas[[#This Row],[FECHA ESTIMADA ENTRADA OPERACIÓN]]),MONTH([1]!ObrasNuevas[[#This Row],[FECHA ESTIMADA ENTRADA OPERACIÓN]]),DAY(1)),"Por definir")</f>
        <v>47088</v>
      </c>
      <c r="CJ72" s="32" t="str">
        <f>IFERROR(VLOOKUP([1]!ObrasNuevas[[#This Row],[TECNOLOGÍA]],[1]!TEC[#Data],2,FALSE),"")</f>
        <v/>
      </c>
      <c r="CK72" s="41" t="str">
        <f>[1]!ObrasNuevas[[#This Row],[MW]]</f>
        <v> </v>
      </c>
    </row>
    <row r="73" spans="1:89" s="11" customFormat="1" x14ac:dyDescent="0.25">
      <c r="A73" s="66"/>
      <c r="B73" s="66"/>
      <c r="C73" s="66"/>
      <c r="M73" s="56"/>
      <c r="N73" s="56"/>
      <c r="O73" s="57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  <c r="CC73" s="55"/>
      <c r="CD73" s="55"/>
      <c r="CE73" s="55"/>
      <c r="CF7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73" s="39" t="str">
        <f>[1]!ObrasNuevas[[#This Row],[NOMBRE PROYECTO]]</f>
        <v>Repotenciación de la Línea de Transmisión Aerotech - 73C20 - Maniobras Vesta Park</v>
      </c>
      <c r="CH73" s="39" t="str">
        <f>[1]!ObrasNuevas[[#This Row],[TIPO ELEMENTO]]</f>
        <v>Línea de Transmisión</v>
      </c>
      <c r="CI73" s="40">
        <f>IFERROR(DATE(YEAR([1]!ObrasNuevas[[#This Row],[FECHA ESTIMADA ENTRADA OPERACIÓN]]),MONTH([1]!ObrasNuevas[[#This Row],[FECHA ESTIMADA ENTRADA OPERACIÓN]]),DAY(1)),"Por definir")</f>
        <v>45870</v>
      </c>
      <c r="CJ73" s="32" t="str">
        <f>IFERROR(VLOOKUP([1]!ObrasNuevas[[#This Row],[TECNOLOGÍA]],[1]!TEC[#Data],2,FALSE),"")</f>
        <v/>
      </c>
      <c r="CK73" s="41">
        <f>[1]!ObrasNuevas[[#This Row],[MW]]</f>
        <v>0</v>
      </c>
    </row>
    <row r="74" spans="1:89" s="11" customFormat="1" x14ac:dyDescent="0.25">
      <c r="A74" s="66"/>
      <c r="B74" s="66"/>
      <c r="C74" s="66"/>
      <c r="M74" s="56"/>
      <c r="N74" s="56"/>
      <c r="O74" s="57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55"/>
      <c r="CC74" s="55"/>
      <c r="CD74" s="55"/>
      <c r="CE74" s="55"/>
      <c r="CF7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74" s="39" t="str">
        <f>[1]!ObrasNuevas[[#This Row],[NOMBRE PROYECTO]]</f>
        <v>Repotenciación de la Línea de Transmisión Querétaro Sur - 73050 - Querétaro Ptencia</v>
      </c>
      <c r="CH74" s="39" t="str">
        <f>[1]!ObrasNuevas[[#This Row],[TIPO ELEMENTO]]</f>
        <v>Línea de Transmisión</v>
      </c>
      <c r="CI74" s="40">
        <f>IFERROR(DATE(YEAR([1]!ObrasNuevas[[#This Row],[FECHA ESTIMADA ENTRADA OPERACIÓN]]),MONTH([1]!ObrasNuevas[[#This Row],[FECHA ESTIMADA ENTRADA OPERACIÓN]]),DAY(1)),"Por definir")</f>
        <v>45870</v>
      </c>
      <c r="CJ74" s="32" t="str">
        <f>IFERROR(VLOOKUP([1]!ObrasNuevas[[#This Row],[TECNOLOGÍA]],[1]!TEC[#Data],2,FALSE),"")</f>
        <v/>
      </c>
      <c r="CK74" s="41">
        <f>[1]!ObrasNuevas[[#This Row],[MW]]</f>
        <v>0</v>
      </c>
    </row>
    <row r="75" spans="1:89" s="11" customFormat="1" x14ac:dyDescent="0.25">
      <c r="A75" s="66"/>
      <c r="B75" s="66"/>
      <c r="C75" s="66"/>
      <c r="M75" s="56"/>
      <c r="N75" s="56"/>
      <c r="O75" s="57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  <c r="CC75" s="55"/>
      <c r="CD75" s="55"/>
      <c r="CE75" s="55"/>
      <c r="CF7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75" s="39" t="str">
        <f>[1]!ObrasNuevas[[#This Row],[NOMBRE PROYECTO]]</f>
        <v>Repotenciación de la Línea de Transmisión Sauz - 73810 - 73270 - San Ildefonso</v>
      </c>
      <c r="CH75" s="39" t="str">
        <f>[1]!ObrasNuevas[[#This Row],[TIPO ELEMENTO]]</f>
        <v>Línea de Transmisión</v>
      </c>
      <c r="CI75" s="40">
        <f>IFERROR(DATE(YEAR([1]!ObrasNuevas[[#This Row],[FECHA ESTIMADA ENTRADA OPERACIÓN]]),MONTH([1]!ObrasNuevas[[#This Row],[FECHA ESTIMADA ENTRADA OPERACIÓN]]),DAY(1)),"Por definir")</f>
        <v>45870</v>
      </c>
      <c r="CJ75" s="32" t="str">
        <f>IFERROR(VLOOKUP([1]!ObrasNuevas[[#This Row],[TECNOLOGÍA]],[1]!TEC[#Data],2,FALSE),"")</f>
        <v/>
      </c>
      <c r="CK75" s="41">
        <f>[1]!ObrasNuevas[[#This Row],[MW]]</f>
        <v>0</v>
      </c>
    </row>
    <row r="76" spans="1:89" s="11" customFormat="1" x14ac:dyDescent="0.25">
      <c r="A76" s="66"/>
      <c r="B76" s="66"/>
      <c r="C76" s="66"/>
      <c r="M76" s="56"/>
      <c r="N76" s="56"/>
      <c r="O76" s="57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55"/>
      <c r="CF7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76" s="39" t="str">
        <f>[1]!ObrasNuevas[[#This Row],[NOMBRE PROYECTO]]</f>
        <v>C.C.C. San Luis Potosí</v>
      </c>
      <c r="CH76" s="39" t="str">
        <f>[1]!ObrasNuevas[[#This Row],[TIPO ELEMENTO]]</f>
        <v>Central Eléctrica</v>
      </c>
      <c r="CI76" s="40">
        <f>IFERROR(DATE(YEAR([1]!ObrasNuevas[[#This Row],[FECHA ESTIMADA ENTRADA OPERACIÓN]]),MONTH([1]!ObrasNuevas[[#This Row],[FECHA ESTIMADA ENTRADA OPERACIÓN]]),DAY(1)),"Por definir")</f>
        <v>45870</v>
      </c>
      <c r="CJ76" s="32" t="str">
        <f>IFERROR(VLOOKUP([1]!ObrasNuevas[[#This Row],[TECNOLOGÍA]],[1]!TEC[#Data],2,FALSE),"")</f>
        <v>CC</v>
      </c>
      <c r="CK76" s="41">
        <f>[1]!ObrasNuevas[[#This Row],[MW]]</f>
        <v>492.4</v>
      </c>
    </row>
    <row r="77" spans="1:89" s="11" customFormat="1" x14ac:dyDescent="0.25">
      <c r="A77" s="66"/>
      <c r="B77" s="66"/>
      <c r="C77" s="66"/>
      <c r="M77" s="56"/>
      <c r="N77" s="56"/>
      <c r="O77" s="57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77" s="39" t="str">
        <f>[1]!ObrasNuevas[[#This Row],[NOMBRE PROYECTO]]</f>
        <v>CC El Sauz II</v>
      </c>
      <c r="CH77" s="39" t="str">
        <f>[1]!ObrasNuevas[[#This Row],[TIPO ELEMENTO]]</f>
        <v>Central Eléctrica</v>
      </c>
      <c r="CI77" s="40">
        <f>IFERROR(DATE(YEAR([1]!ObrasNuevas[[#This Row],[FECHA ESTIMADA ENTRADA OPERACIÓN]]),MONTH([1]!ObrasNuevas[[#This Row],[FECHA ESTIMADA ENTRADA OPERACIÓN]]),DAY(1)),"Por definir")</f>
        <v>45962</v>
      </c>
      <c r="CJ77" s="32" t="str">
        <f>IFERROR(VLOOKUP([1]!ObrasNuevas[[#This Row],[TECNOLOGÍA]],[1]!TEC[#Data],2,FALSE),"")</f>
        <v>CC</v>
      </c>
      <c r="CK77" s="41">
        <f>[1]!ObrasNuevas[[#This Row],[MW]]</f>
        <v>295.39999999999998</v>
      </c>
    </row>
    <row r="78" spans="1:89" s="11" customFormat="1" x14ac:dyDescent="0.25">
      <c r="A78" s="66"/>
      <c r="B78" s="66"/>
      <c r="C78" s="66"/>
      <c r="M78" s="56"/>
      <c r="N78" s="56"/>
      <c r="O78" s="57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  <c r="CD78" s="55"/>
      <c r="CE78" s="55"/>
      <c r="CF7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78" s="39" t="str">
        <f>[1]!ObrasNuevas[[#This Row],[NOMBRE PROYECTO]]</f>
        <v>SE Castro Del Rio II</v>
      </c>
      <c r="CH78" s="39" t="str">
        <f>[1]!ObrasNuevas[[#This Row],[TIPO ELEMENTO]]</f>
        <v>Centro de Carga</v>
      </c>
      <c r="CI78" s="40">
        <f>IFERROR(DATE(YEAR([1]!ObrasNuevas[[#This Row],[FECHA ESTIMADA ENTRADA OPERACIÓN]]),MONTH([1]!ObrasNuevas[[#This Row],[FECHA ESTIMADA ENTRADA OPERACIÓN]]),DAY(1)),"Por definir")</f>
        <v>45992</v>
      </c>
      <c r="CJ78" s="32" t="str">
        <f>IFERROR(VLOOKUP([1]!ObrasNuevas[[#This Row],[TECNOLOGÍA]],[1]!TEC[#Data],2,FALSE),"")</f>
        <v/>
      </c>
      <c r="CK78" s="41" t="str">
        <f>[1]!ObrasNuevas[[#This Row],[MW]]</f>
        <v>27.00</v>
      </c>
    </row>
    <row r="79" spans="1:89" s="11" customFormat="1" x14ac:dyDescent="0.25">
      <c r="A79" s="66"/>
      <c r="B79" s="66"/>
      <c r="C79" s="66"/>
      <c r="M79" s="56"/>
      <c r="N79" s="56"/>
      <c r="O79" s="57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55"/>
      <c r="CE79" s="55"/>
      <c r="CF7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79" s="39" t="str">
        <f>[1]!ObrasNuevas[[#This Row],[NOMBRE PROYECTO]]</f>
        <v>Compensación dinámica Bajío</v>
      </c>
      <c r="CH79" s="39" t="str">
        <f>[1]!ObrasNuevas[[#This Row],[TIPO ELEMENTO]]</f>
        <v>CEV</v>
      </c>
      <c r="CI79" s="40">
        <f>IFERROR(DATE(YEAR([1]!ObrasNuevas[[#This Row],[FECHA ESTIMADA ENTRADA OPERACIÓN]]),MONTH([1]!ObrasNuevas[[#This Row],[FECHA ESTIMADA ENTRADA OPERACIÓN]]),DAY(1)),"Por definir")</f>
        <v>45992</v>
      </c>
      <c r="CJ79" s="32" t="str">
        <f>IFERROR(VLOOKUP([1]!ObrasNuevas[[#This Row],[TECNOLOGÍA]],[1]!TEC[#Data],2,FALSE),"")</f>
        <v/>
      </c>
      <c r="CK79" s="41" t="str">
        <f>[1]!ObrasNuevas[[#This Row],[MW]]</f>
        <v> </v>
      </c>
    </row>
    <row r="80" spans="1:89" s="11" customFormat="1" x14ac:dyDescent="0.25">
      <c r="A80" s="66"/>
      <c r="B80" s="66"/>
      <c r="C80" s="66"/>
      <c r="M80" s="56"/>
      <c r="N80" s="56"/>
      <c r="O80" s="57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80" s="39" t="str">
        <f>[1]!ObrasNuevas[[#This Row],[NOMBRE PROYECTO]]</f>
        <v>STATCOM +/-300 MVAR Primero de Mayo</v>
      </c>
      <c r="CH80" s="39" t="str">
        <f>[1]!ObrasNuevas[[#This Row],[TIPO ELEMENTO]]</f>
        <v>STATCOM</v>
      </c>
      <c r="CI80" s="40">
        <f>IFERROR(DATE(YEAR([1]!ObrasNuevas[[#This Row],[FECHA ESTIMADA ENTRADA OPERACIÓN]]),MONTH([1]!ObrasNuevas[[#This Row],[FECHA ESTIMADA ENTRADA OPERACIÓN]]),DAY(1)),"Por definir")</f>
        <v>45992</v>
      </c>
      <c r="CJ80" s="32" t="str">
        <f>IFERROR(VLOOKUP([1]!ObrasNuevas[[#This Row],[TECNOLOGÍA]],[1]!TEC[#Data],2,FALSE),"")</f>
        <v/>
      </c>
      <c r="CK80" s="41">
        <f>[1]!ObrasNuevas[[#This Row],[MW]]</f>
        <v>0</v>
      </c>
    </row>
    <row r="81" spans="1:89" s="11" customFormat="1" x14ac:dyDescent="0.25">
      <c r="A81" s="66"/>
      <c r="B81" s="66"/>
      <c r="C81" s="66"/>
      <c r="M81" s="56"/>
      <c r="N81" s="56"/>
      <c r="O81" s="57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55"/>
      <c r="CF8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81" s="39" t="str">
        <f>[1]!ObrasNuevas[[#This Row],[NOMBRE PROYECTO]]</f>
        <v>Energia para Bebidas Carbonatadas</v>
      </c>
      <c r="CH81" s="39" t="str">
        <f>[1]!ObrasNuevas[[#This Row],[TIPO ELEMENTO]]</f>
        <v>Central Eléctrica</v>
      </c>
      <c r="CI81" s="40">
        <f>IFERROR(DATE(YEAR([1]!ObrasNuevas[[#This Row],[FECHA ESTIMADA ENTRADA OPERACIÓN]]),MONTH([1]!ObrasNuevas[[#This Row],[FECHA ESTIMADA ENTRADA OPERACIÓN]]),DAY(1)),"Por definir")</f>
        <v>45992</v>
      </c>
      <c r="CJ81" s="32" t="str">
        <f>IFERROR(VLOOKUP([1]!ObrasNuevas[[#This Row],[TECNOLOGÍA]],[1]!TEC[#Data],2,FALSE),"")</f>
        <v>CI</v>
      </c>
      <c r="CK81" s="41">
        <f>[1]!ObrasNuevas[[#This Row],[MW]]</f>
        <v>5</v>
      </c>
    </row>
    <row r="82" spans="1:89" s="11" customFormat="1" x14ac:dyDescent="0.25">
      <c r="A82" s="66"/>
      <c r="B82" s="66"/>
      <c r="C82" s="66"/>
      <c r="M82" s="56"/>
      <c r="N82" s="56"/>
      <c r="O82" s="57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5"/>
      <c r="CA82" s="55"/>
      <c r="CB82" s="55"/>
      <c r="CC82" s="55"/>
      <c r="CD82" s="55"/>
      <c r="CE82" s="55"/>
      <c r="CF8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82" s="39" t="str">
        <f>[1]!ObrasNuevas[[#This Row],[NOMBRE PROYECTO]]</f>
        <v>Línea de transmisión Conín - Marqués Oriente y San Ildefonso - Tepeyac</v>
      </c>
      <c r="CH82" s="39" t="str">
        <f>[1]!ObrasNuevas[[#This Row],[TIPO ELEMENTO]]</f>
        <v>Línea de Transmisión</v>
      </c>
      <c r="CI82" s="40">
        <f>IFERROR(DATE(YEAR([1]!ObrasNuevas[[#This Row],[FECHA ESTIMADA ENTRADA OPERACIÓN]]),MONTH([1]!ObrasNuevas[[#This Row],[FECHA ESTIMADA ENTRADA OPERACIÓN]]),DAY(1)),"Por definir")</f>
        <v>45992</v>
      </c>
      <c r="CJ82" s="32" t="str">
        <f>IFERROR(VLOOKUP([1]!ObrasNuevas[[#This Row],[TECNOLOGÍA]],[1]!TEC[#Data],2,FALSE),"")</f>
        <v/>
      </c>
      <c r="CK82" s="41" t="str">
        <f>[1]!ObrasNuevas[[#This Row],[MW]]</f>
        <v> </v>
      </c>
    </row>
    <row r="83" spans="1:89" s="11" customFormat="1" x14ac:dyDescent="0.25">
      <c r="A83" s="66"/>
      <c r="B83" s="66"/>
      <c r="C83" s="66"/>
      <c r="M83" s="56"/>
      <c r="N83" s="56"/>
      <c r="O83" s="57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55"/>
      <c r="BR83" s="55"/>
      <c r="BS83" s="55"/>
      <c r="BT83" s="55"/>
      <c r="BU83" s="55"/>
      <c r="BV83" s="55"/>
      <c r="BW83" s="55"/>
      <c r="BX83" s="55"/>
      <c r="BY83" s="55"/>
      <c r="BZ83" s="55"/>
      <c r="CA83" s="55"/>
      <c r="CB83" s="55"/>
      <c r="CC83" s="55"/>
      <c r="CD83" s="55"/>
      <c r="CE83" s="55"/>
      <c r="CF8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83" s="39" t="str">
        <f>[1]!ObrasNuevas[[#This Row],[NOMBRE PROYECTO]]</f>
        <v>Santa Fe Banco 2</v>
      </c>
      <c r="CH83" s="39" t="str">
        <f>[1]!ObrasNuevas[[#This Row],[TIPO ELEMENTO]]</f>
        <v>Banco de Transformación</v>
      </c>
      <c r="CI83" s="40">
        <f>IFERROR(DATE(YEAR([1]!ObrasNuevas[[#This Row],[FECHA ESTIMADA ENTRADA OPERACIÓN]]),MONTH([1]!ObrasNuevas[[#This Row],[FECHA ESTIMADA ENTRADA OPERACIÓN]]),DAY(1)),"Por definir")</f>
        <v>45992</v>
      </c>
      <c r="CJ83" s="32" t="str">
        <f>IFERROR(VLOOKUP([1]!ObrasNuevas[[#This Row],[TECNOLOGÍA]],[1]!TEC[#Data],2,FALSE),"")</f>
        <v/>
      </c>
      <c r="CK83" s="41">
        <f>[1]!ObrasNuevas[[#This Row],[MW]]</f>
        <v>0</v>
      </c>
    </row>
    <row r="84" spans="1:89" s="11" customFormat="1" x14ac:dyDescent="0.25">
      <c r="A84" s="66"/>
      <c r="B84" s="66"/>
      <c r="C84" s="66"/>
      <c r="M84" s="56"/>
      <c r="N84" s="56"/>
      <c r="O84" s="57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5"/>
      <c r="BU84" s="55"/>
      <c r="BV84" s="55"/>
      <c r="BW84" s="55"/>
      <c r="BX84" s="55"/>
      <c r="BY84" s="55"/>
      <c r="BZ84" s="55"/>
      <c r="CA84" s="55"/>
      <c r="CB84" s="55"/>
      <c r="CC84" s="55"/>
      <c r="CD84" s="55"/>
      <c r="CE84" s="55"/>
      <c r="CF8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84" s="39" t="str">
        <f>[1]!ObrasNuevas[[#This Row],[NOMBRE PROYECTO]]</f>
        <v>Incremento capacidad CP</v>
      </c>
      <c r="CH84" s="39" t="str">
        <f>[1]!ObrasNuevas[[#This Row],[TIPO ELEMENTO]]</f>
        <v>Capacitor</v>
      </c>
      <c r="CI84" s="40">
        <f>IFERROR(DATE(YEAR([1]!ObrasNuevas[[#This Row],[FECHA ESTIMADA ENTRADA OPERACIÓN]]),MONTH([1]!ObrasNuevas[[#This Row],[FECHA ESTIMADA ENTRADA OPERACIÓN]]),DAY(1)),"Por definir")</f>
        <v>45992</v>
      </c>
      <c r="CJ84" s="32" t="str">
        <f>IFERROR(VLOOKUP([1]!ObrasNuevas[[#This Row],[TECNOLOGÍA]],[1]!TEC[#Data],2,FALSE),"")</f>
        <v/>
      </c>
      <c r="CK84" s="41">
        <f>[1]!ObrasNuevas[[#This Row],[MW]]</f>
        <v>0</v>
      </c>
    </row>
    <row r="85" spans="1:89" s="11" customFormat="1" x14ac:dyDescent="0.25">
      <c r="A85" s="66"/>
      <c r="B85" s="66"/>
      <c r="C85" s="66"/>
      <c r="M85" s="56"/>
      <c r="N85" s="56"/>
      <c r="O85" s="57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  <c r="BZ85" s="55"/>
      <c r="CA85" s="55"/>
      <c r="CB85" s="55"/>
      <c r="CC85" s="55"/>
      <c r="CD85" s="55"/>
      <c r="CE85" s="55"/>
      <c r="CF8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85" s="39" t="str">
        <f>[1]!ObrasNuevas[[#This Row],[NOMBRE PROYECTO]]</f>
        <v>Ciudad Guzman Banco 5 (traslado)</v>
      </c>
      <c r="CH85" s="39" t="str">
        <f>[1]!ObrasNuevas[[#This Row],[TIPO ELEMENTO]]</f>
        <v>Banco de Transformación</v>
      </c>
      <c r="CI85" s="40">
        <f>IFERROR(DATE(YEAR([1]!ObrasNuevas[[#This Row],[FECHA ESTIMADA ENTRADA OPERACIÓN]]),MONTH([1]!ObrasNuevas[[#This Row],[FECHA ESTIMADA ENTRADA OPERACIÓN]]),DAY(1)),"Por definir")</f>
        <v>45992</v>
      </c>
      <c r="CJ85" s="32" t="str">
        <f>IFERROR(VLOOKUP([1]!ObrasNuevas[[#This Row],[TECNOLOGÍA]],[1]!TEC[#Data],2,FALSE),"")</f>
        <v/>
      </c>
      <c r="CK85" s="41">
        <f>[1]!ObrasNuevas[[#This Row],[MW]]</f>
        <v>0</v>
      </c>
    </row>
    <row r="86" spans="1:89" s="11" customFormat="1" x14ac:dyDescent="0.25">
      <c r="A86" s="66"/>
      <c r="B86" s="66"/>
      <c r="C86" s="66"/>
      <c r="M86" s="56"/>
      <c r="N86" s="56"/>
      <c r="O86" s="57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55"/>
      <c r="BU86" s="55"/>
      <c r="BV86" s="55"/>
      <c r="BW86" s="55"/>
      <c r="BX86" s="55"/>
      <c r="BY86" s="55"/>
      <c r="BZ86" s="55"/>
      <c r="CA86" s="55"/>
      <c r="CB86" s="55"/>
      <c r="CC86" s="55"/>
      <c r="CD86" s="55"/>
      <c r="CE86" s="55"/>
      <c r="CF8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86" s="39" t="str">
        <f>[1]!ObrasNuevas[[#This Row],[NOMBRE PROYECTO]]</f>
        <v>Conin Banco 2 (traslado)</v>
      </c>
      <c r="CH86" s="39" t="str">
        <f>[1]!ObrasNuevas[[#This Row],[TIPO ELEMENTO]]</f>
        <v>Banco de Transformación</v>
      </c>
      <c r="CI86" s="40">
        <f>IFERROR(DATE(YEAR([1]!ObrasNuevas[[#This Row],[FECHA ESTIMADA ENTRADA OPERACIÓN]]),MONTH([1]!ObrasNuevas[[#This Row],[FECHA ESTIMADA ENTRADA OPERACIÓN]]),DAY(1)),"Por definir")</f>
        <v>45992</v>
      </c>
      <c r="CJ86" s="32" t="str">
        <f>IFERROR(VLOOKUP([1]!ObrasNuevas[[#This Row],[TECNOLOGÍA]],[1]!TEC[#Data],2,FALSE),"")</f>
        <v/>
      </c>
      <c r="CK86" s="41">
        <f>[1]!ObrasNuevas[[#This Row],[MW]]</f>
        <v>0</v>
      </c>
    </row>
    <row r="87" spans="1:89" s="11" customFormat="1" x14ac:dyDescent="0.25">
      <c r="A87" s="66"/>
      <c r="B87" s="66"/>
      <c r="C87" s="66"/>
      <c r="M87" s="56"/>
      <c r="N87" s="56"/>
      <c r="O87" s="57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  <c r="CC87" s="55"/>
      <c r="CD87" s="55"/>
      <c r="CE87" s="55"/>
      <c r="CF8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87" s="39" t="str">
        <f>[1]!ObrasNuevas[[#This Row],[NOMBRE PROYECTO]]</f>
        <v>El Potosi Banco 4 (translado)</v>
      </c>
      <c r="CH87" s="39" t="str">
        <f>[1]!ObrasNuevas[[#This Row],[TIPO ELEMENTO]]</f>
        <v>Banco de Transformación</v>
      </c>
      <c r="CI87" s="40">
        <f>IFERROR(DATE(YEAR([1]!ObrasNuevas[[#This Row],[FECHA ESTIMADA ENTRADA OPERACIÓN]]),MONTH([1]!ObrasNuevas[[#This Row],[FECHA ESTIMADA ENTRADA OPERACIÓN]]),DAY(1)),"Por definir")</f>
        <v>45992</v>
      </c>
      <c r="CJ87" s="32" t="str">
        <f>IFERROR(VLOOKUP([1]!ObrasNuevas[[#This Row],[TECNOLOGÍA]],[1]!TEC[#Data],2,FALSE),"")</f>
        <v/>
      </c>
      <c r="CK87" s="41">
        <f>[1]!ObrasNuevas[[#This Row],[MW]]</f>
        <v>0</v>
      </c>
    </row>
    <row r="88" spans="1:89" s="11" customFormat="1" x14ac:dyDescent="0.25">
      <c r="A88" s="66"/>
      <c r="B88" s="66"/>
      <c r="C88" s="66"/>
      <c r="M88" s="56"/>
      <c r="N88" s="56"/>
      <c r="O88" s="57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5"/>
      <c r="BV88" s="55"/>
      <c r="BW88" s="55"/>
      <c r="BX88" s="55"/>
      <c r="BY88" s="55"/>
      <c r="BZ88" s="55"/>
      <c r="CA88" s="55"/>
      <c r="CB88" s="55"/>
      <c r="CC88" s="55"/>
      <c r="CD88" s="55"/>
      <c r="CE88" s="55"/>
      <c r="CF8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88" s="39" t="str">
        <f>[1]!ObrasNuevas[[#This Row],[NOMBRE PROYECTO]]</f>
        <v>Queretaro potencia Banco 5 (translado)</v>
      </c>
      <c r="CH88" s="39" t="str">
        <f>[1]!ObrasNuevas[[#This Row],[TIPO ELEMENTO]]</f>
        <v>Banco de Transformación</v>
      </c>
      <c r="CI88" s="40">
        <f>IFERROR(DATE(YEAR([1]!ObrasNuevas[[#This Row],[FECHA ESTIMADA ENTRADA OPERACIÓN]]),MONTH([1]!ObrasNuevas[[#This Row],[FECHA ESTIMADA ENTRADA OPERACIÓN]]),DAY(1)),"Por definir")</f>
        <v>45992</v>
      </c>
      <c r="CJ88" s="32" t="str">
        <f>IFERROR(VLOOKUP([1]!ObrasNuevas[[#This Row],[TECNOLOGÍA]],[1]!TEC[#Data],2,FALSE),"")</f>
        <v/>
      </c>
      <c r="CK88" s="41">
        <f>[1]!ObrasNuevas[[#This Row],[MW]]</f>
        <v>0</v>
      </c>
    </row>
    <row r="89" spans="1:89" s="11" customFormat="1" x14ac:dyDescent="0.25">
      <c r="A89" s="66"/>
      <c r="B89" s="66"/>
      <c r="C89" s="66"/>
      <c r="M89" s="56"/>
      <c r="N89" s="56"/>
      <c r="O89" s="57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55"/>
      <c r="BU89" s="55"/>
      <c r="BV89" s="55"/>
      <c r="BW89" s="55"/>
      <c r="BX89" s="55"/>
      <c r="BY89" s="55"/>
      <c r="BZ89" s="55"/>
      <c r="CA89" s="55"/>
      <c r="CB89" s="55"/>
      <c r="CC89" s="55"/>
      <c r="CD89" s="55"/>
      <c r="CE89" s="55"/>
      <c r="CF8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89" s="39" t="str">
        <f>[1]!ObrasNuevas[[#This Row],[NOMBRE PROYECTO]]</f>
        <v>Zapotlanejo Banco 2 (translado))</v>
      </c>
      <c r="CH89" s="39" t="str">
        <f>[1]!ObrasNuevas[[#This Row],[TIPO ELEMENTO]]</f>
        <v>Banco de Transformación</v>
      </c>
      <c r="CI89" s="40">
        <f>IFERROR(DATE(YEAR([1]!ObrasNuevas[[#This Row],[FECHA ESTIMADA ENTRADA OPERACIÓN]]),MONTH([1]!ObrasNuevas[[#This Row],[FECHA ESTIMADA ENTRADA OPERACIÓN]]),DAY(1)),"Por definir")</f>
        <v>45992</v>
      </c>
      <c r="CJ89" s="32" t="str">
        <f>IFERROR(VLOOKUP([1]!ObrasNuevas[[#This Row],[TECNOLOGÍA]],[1]!TEC[#Data],2,FALSE),"")</f>
        <v/>
      </c>
      <c r="CK89" s="41">
        <f>[1]!ObrasNuevas[[#This Row],[MW]]</f>
        <v>0</v>
      </c>
    </row>
    <row r="90" spans="1:89" s="11" customFormat="1" x14ac:dyDescent="0.25">
      <c r="A90" s="66"/>
      <c r="B90" s="66"/>
      <c r="C90" s="66"/>
      <c r="M90" s="56"/>
      <c r="N90" s="56"/>
      <c r="O90" s="57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S90" s="55"/>
      <c r="BT90" s="55"/>
      <c r="BU90" s="55"/>
      <c r="BV90" s="55"/>
      <c r="BW90" s="55"/>
      <c r="BX90" s="55"/>
      <c r="BY90" s="55"/>
      <c r="BZ90" s="55"/>
      <c r="CA90" s="55"/>
      <c r="CB90" s="55"/>
      <c r="CC90" s="55"/>
      <c r="CD90" s="55"/>
      <c r="CE90" s="55"/>
      <c r="CF9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90" s="39" t="str">
        <f>[1]!ObrasNuevas[[#This Row],[NOMBRE PROYECTO]]</f>
        <v>Cogeneración Industrial Papelera San Luis</v>
      </c>
      <c r="CH90" s="39" t="str">
        <f>[1]!ObrasNuevas[[#This Row],[TIPO ELEMENTO]]</f>
        <v>Central Eléctrica</v>
      </c>
      <c r="CI90" s="40">
        <f>IFERROR(DATE(YEAR([1]!ObrasNuevas[[#This Row],[FECHA ESTIMADA ENTRADA OPERACIÓN]]),MONTH([1]!ObrasNuevas[[#This Row],[FECHA ESTIMADA ENTRADA OPERACIÓN]]),DAY(1)),"Por definir")</f>
        <v>45992</v>
      </c>
      <c r="CJ90" s="32" t="str">
        <f>IFERROR(VLOOKUP([1]!ObrasNuevas[[#This Row],[TECNOLOGÍA]],[1]!TEC[#Data],2,FALSE),"")</f>
        <v>CI</v>
      </c>
      <c r="CK90" s="41">
        <f>[1]!ObrasNuevas[[#This Row],[MW]]</f>
        <v>10</v>
      </c>
    </row>
    <row r="91" spans="1:89" s="11" customFormat="1" x14ac:dyDescent="0.25">
      <c r="A91" s="66"/>
      <c r="B91" s="66"/>
      <c r="C91" s="66"/>
      <c r="M91" s="56"/>
      <c r="N91" s="56"/>
      <c r="O91" s="57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  <c r="CC91" s="55"/>
      <c r="CD91" s="55"/>
      <c r="CE91" s="55"/>
      <c r="CF9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91" s="39" t="str">
        <f>[1]!ObrasNuevas[[#This Row],[NOMBRE PROYECTO]]</f>
        <v>PARQUE INDUSTRIAL WTC 2</v>
      </c>
      <c r="CH91" s="39" t="str">
        <f>[1]!ObrasNuevas[[#This Row],[TIPO ELEMENTO]]</f>
        <v>Centro de Carga</v>
      </c>
      <c r="CI91" s="40">
        <f>IFERROR(DATE(YEAR([1]!ObrasNuevas[[#This Row],[FECHA ESTIMADA ENTRADA OPERACIÓN]]),MONTH([1]!ObrasNuevas[[#This Row],[FECHA ESTIMADA ENTRADA OPERACIÓN]]),DAY(1)),"Por definir")</f>
        <v>45992</v>
      </c>
      <c r="CJ91" s="32" t="str">
        <f>IFERROR(VLOOKUP([1]!ObrasNuevas[[#This Row],[TECNOLOGÍA]],[1]!TEC[#Data],2,FALSE),"")</f>
        <v/>
      </c>
      <c r="CK91" s="41" t="str">
        <f>[1]!ObrasNuevas[[#This Row],[MW]]</f>
        <v>36.00</v>
      </c>
    </row>
    <row r="92" spans="1:89" s="11" customFormat="1" x14ac:dyDescent="0.25">
      <c r="A92" s="66"/>
      <c r="B92" s="66"/>
      <c r="C92" s="66"/>
      <c r="M92" s="56"/>
      <c r="N92" s="56"/>
      <c r="O92" s="57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  <c r="CC92" s="55"/>
      <c r="CD92" s="55"/>
      <c r="CE92" s="55"/>
      <c r="CF9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92" s="39" t="str">
        <f>[1]!ObrasNuevas[[#This Row],[NOMBRE PROYECTO]]</f>
        <v>Guadalajara Industrial</v>
      </c>
      <c r="CH92" s="39" t="str">
        <f>[1]!ObrasNuevas[[#This Row],[TIPO ELEMENTO]]</f>
        <v>Banco de Transformación</v>
      </c>
      <c r="CI92" s="40">
        <f>IFERROR(DATE(YEAR([1]!ObrasNuevas[[#This Row],[FECHA ESTIMADA ENTRADA OPERACIÓN]]),MONTH([1]!ObrasNuevas[[#This Row],[FECHA ESTIMADA ENTRADA OPERACIÓN]]),DAY(1)),"Por definir")</f>
        <v>46357</v>
      </c>
      <c r="CJ92" s="32" t="str">
        <f>IFERROR(VLOOKUP([1]!ObrasNuevas[[#This Row],[TECNOLOGÍA]],[1]!TEC[#Data],2,FALSE),"")</f>
        <v/>
      </c>
      <c r="CK92" s="41" t="str">
        <f>[1]!ObrasNuevas[[#This Row],[MW]]</f>
        <v> </v>
      </c>
    </row>
    <row r="93" spans="1:89" s="11" customFormat="1" x14ac:dyDescent="0.25">
      <c r="A93" s="66"/>
      <c r="B93" s="66"/>
      <c r="C93" s="66"/>
      <c r="M93" s="56"/>
      <c r="N93" s="56"/>
      <c r="O93" s="57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  <c r="BH93" s="55"/>
      <c r="BI93" s="55"/>
      <c r="BJ93" s="55"/>
      <c r="BK93" s="55"/>
      <c r="BL93" s="55"/>
      <c r="BM93" s="55"/>
      <c r="BN93" s="55"/>
      <c r="BO93" s="55"/>
      <c r="BP93" s="55"/>
      <c r="BQ93" s="55"/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93" s="39" t="str">
        <f>[1]!ObrasNuevas[[#This Row],[NOMBRE PROYECTO]]</f>
        <v>Incremento de capacidad de transmisión en Las Delicias - Querétaro</v>
      </c>
      <c r="CH93" s="39" t="str">
        <f>[1]!ObrasNuevas[[#This Row],[TIPO ELEMENTO]]</f>
        <v>Línea de Transmisión</v>
      </c>
      <c r="CI93" s="40">
        <f>IFERROR(DATE(YEAR([1]!ObrasNuevas[[#This Row],[FECHA ESTIMADA ENTRADA OPERACIÓN]]),MONTH([1]!ObrasNuevas[[#This Row],[FECHA ESTIMADA ENTRADA OPERACIÓN]]),DAY(1)),"Por definir")</f>
        <v>46357</v>
      </c>
      <c r="CJ93" s="32" t="str">
        <f>IFERROR(VLOOKUP([1]!ObrasNuevas[[#This Row],[TECNOLOGÍA]],[1]!TEC[#Data],2,FALSE),"")</f>
        <v/>
      </c>
      <c r="CK93" s="41" t="str">
        <f>[1]!ObrasNuevas[[#This Row],[MW]]</f>
        <v> </v>
      </c>
    </row>
    <row r="94" spans="1:89" s="11" customFormat="1" x14ac:dyDescent="0.25">
      <c r="A94" s="66"/>
      <c r="B94" s="66"/>
      <c r="C94" s="66"/>
      <c r="M94" s="56"/>
      <c r="N94" s="56"/>
      <c r="O94" s="57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  <c r="BH94" s="55"/>
      <c r="BI94" s="55"/>
      <c r="BJ94" s="55"/>
      <c r="BK94" s="55"/>
      <c r="BL94" s="55"/>
      <c r="BM94" s="55"/>
      <c r="BN94" s="55"/>
      <c r="BO94" s="55"/>
      <c r="BP94" s="55"/>
      <c r="BQ94" s="55"/>
      <c r="BR94" s="55"/>
      <c r="BS94" s="55"/>
      <c r="BT94" s="55"/>
      <c r="BU94" s="55"/>
      <c r="BV94" s="55"/>
      <c r="BW94" s="55"/>
      <c r="BX94" s="55"/>
      <c r="BY94" s="55"/>
      <c r="BZ94" s="55"/>
      <c r="CA94" s="55"/>
      <c r="CB94" s="55"/>
      <c r="CC94" s="55"/>
      <c r="CD94" s="55"/>
      <c r="CE94" s="55"/>
      <c r="CF9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94" s="39" t="str">
        <f>[1]!ObrasNuevas[[#This Row],[NOMBRE PROYECTO]]</f>
        <v>Línea de transmisión Campanario - Conin</v>
      </c>
      <c r="CH94" s="39" t="str">
        <f>[1]!ObrasNuevas[[#This Row],[TIPO ELEMENTO]]</f>
        <v>Línea de Transmisión</v>
      </c>
      <c r="CI94" s="40">
        <f>IFERROR(DATE(YEAR([1]!ObrasNuevas[[#This Row],[FECHA ESTIMADA ENTRADA OPERACIÓN]]),MONTH([1]!ObrasNuevas[[#This Row],[FECHA ESTIMADA ENTRADA OPERACIÓN]]),DAY(1)),"Por definir")</f>
        <v>46357</v>
      </c>
      <c r="CJ94" s="32" t="str">
        <f>IFERROR(VLOOKUP([1]!ObrasNuevas[[#This Row],[TECNOLOGÍA]],[1]!TEC[#Data],2,FALSE),"")</f>
        <v/>
      </c>
      <c r="CK94" s="41">
        <f>[1]!ObrasNuevas[[#This Row],[MW]]</f>
        <v>0</v>
      </c>
    </row>
    <row r="95" spans="1:89" s="11" customFormat="1" x14ac:dyDescent="0.25">
      <c r="A95" s="66"/>
      <c r="B95" s="66"/>
      <c r="C95" s="66"/>
      <c r="M95" s="56"/>
      <c r="N95" s="56"/>
      <c r="O95" s="57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5"/>
      <c r="BN95" s="55"/>
      <c r="BO95" s="55"/>
      <c r="BP95" s="55"/>
      <c r="BQ95" s="55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55"/>
      <c r="CC95" s="55"/>
      <c r="CD95" s="55"/>
      <c r="CE95" s="55"/>
      <c r="CF9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95" s="39" t="str">
        <f>[1]!ObrasNuevas[[#This Row],[NOMBRE PROYECTO]]</f>
        <v>Compensación capacitiva en la zona Guadalajara</v>
      </c>
      <c r="CH95" s="39" t="str">
        <f>[1]!ObrasNuevas[[#This Row],[TIPO ELEMENTO]]</f>
        <v>Capacitor</v>
      </c>
      <c r="CI95" s="40">
        <f>IFERROR(DATE(YEAR([1]!ObrasNuevas[[#This Row],[FECHA ESTIMADA ENTRADA OPERACIÓN]]),MONTH([1]!ObrasNuevas[[#This Row],[FECHA ESTIMADA ENTRADA OPERACIÓN]]),DAY(1)),"Por definir")</f>
        <v>46478</v>
      </c>
      <c r="CJ95" s="32" t="str">
        <f>IFERROR(VLOOKUP([1]!ObrasNuevas[[#This Row],[TECNOLOGÍA]],[1]!TEC[#Data],2,FALSE),"")</f>
        <v/>
      </c>
      <c r="CK95" s="41" t="str">
        <f>[1]!ObrasNuevas[[#This Row],[MW]]</f>
        <v> </v>
      </c>
    </row>
    <row r="96" spans="1:89" s="11" customFormat="1" x14ac:dyDescent="0.25">
      <c r="A96" s="66"/>
      <c r="B96" s="66"/>
      <c r="C96" s="66"/>
      <c r="M96" s="56"/>
      <c r="N96" s="56"/>
      <c r="O96" s="57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/>
      <c r="BS96" s="55"/>
      <c r="BT96" s="55"/>
      <c r="BU96" s="55"/>
      <c r="BV96" s="55"/>
      <c r="BW96" s="55"/>
      <c r="BX96" s="55"/>
      <c r="BY96" s="55"/>
      <c r="BZ96" s="55"/>
      <c r="CA96" s="55"/>
      <c r="CB96" s="55"/>
      <c r="CC96" s="55"/>
      <c r="CD96" s="55"/>
      <c r="CE96" s="55"/>
      <c r="CF9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96" s="39" t="str">
        <f>[1]!ObrasNuevas[[#This Row],[NOMBRE PROYECTO]]</f>
        <v>San José Iturbide Banco 4</v>
      </c>
      <c r="CH96" s="39" t="str">
        <f>[1]!ObrasNuevas[[#This Row],[TIPO ELEMENTO]]</f>
        <v>Banco de Transformación</v>
      </c>
      <c r="CI96" s="40">
        <f>IFERROR(DATE(YEAR([1]!ObrasNuevas[[#This Row],[FECHA ESTIMADA ENTRADA OPERACIÓN]]),MONTH([1]!ObrasNuevas[[#This Row],[FECHA ESTIMADA ENTRADA OPERACIÓN]]),DAY(1)),"Por definir")</f>
        <v>46508</v>
      </c>
      <c r="CJ96" s="32" t="str">
        <f>IFERROR(VLOOKUP([1]!ObrasNuevas[[#This Row],[TECNOLOGÍA]],[1]!TEC[#Data],2,FALSE),"")</f>
        <v/>
      </c>
      <c r="CK96" s="41" t="str">
        <f>[1]!ObrasNuevas[[#This Row],[MW]]</f>
        <v> </v>
      </c>
    </row>
    <row r="97" spans="1:89" s="11" customFormat="1" x14ac:dyDescent="0.25">
      <c r="A97" s="66"/>
      <c r="B97" s="66"/>
      <c r="C97" s="66"/>
      <c r="M97" s="56"/>
      <c r="N97" s="56"/>
      <c r="O97" s="57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55"/>
      <c r="BP97" s="55"/>
      <c r="BQ97" s="55"/>
      <c r="BR97" s="55"/>
      <c r="BS97" s="55"/>
      <c r="BT97" s="55"/>
      <c r="BU97" s="55"/>
      <c r="BV97" s="55"/>
      <c r="BW97" s="55"/>
      <c r="BX97" s="55"/>
      <c r="BY97" s="55"/>
      <c r="BZ97" s="55"/>
      <c r="CA97" s="55"/>
      <c r="CB97" s="55"/>
      <c r="CC97" s="55"/>
      <c r="CD97" s="55"/>
      <c r="CE97" s="55"/>
      <c r="CF9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97" s="39" t="str">
        <f>[1]!ObrasNuevas[[#This Row],[NOMBRE PROYECTO]]</f>
        <v>Loreto y Villa Hidalgo MVAr</v>
      </c>
      <c r="CH97" s="39" t="str">
        <f>[1]!ObrasNuevas[[#This Row],[TIPO ELEMENTO]]</f>
        <v>Capacitor</v>
      </c>
      <c r="CI97" s="40">
        <f>IFERROR(DATE(YEAR([1]!ObrasNuevas[[#This Row],[FECHA ESTIMADA ENTRADA OPERACIÓN]]),MONTH([1]!ObrasNuevas[[#This Row],[FECHA ESTIMADA ENTRADA OPERACIÓN]]),DAY(1)),"Por definir")</f>
        <v>46692</v>
      </c>
      <c r="CJ97" s="32" t="str">
        <f>IFERROR(VLOOKUP([1]!ObrasNuevas[[#This Row],[TECNOLOGÍA]],[1]!TEC[#Data],2,FALSE),"")</f>
        <v/>
      </c>
      <c r="CK97" s="41" t="str">
        <f>[1]!ObrasNuevas[[#This Row],[MW]]</f>
        <v> </v>
      </c>
    </row>
    <row r="98" spans="1:89" s="11" customFormat="1" x14ac:dyDescent="0.25">
      <c r="A98" s="66"/>
      <c r="B98" s="66"/>
      <c r="C98" s="66"/>
      <c r="M98" s="56"/>
      <c r="N98" s="56"/>
      <c r="O98" s="57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  <c r="BF98" s="55"/>
      <c r="BG98" s="55"/>
      <c r="BH98" s="55"/>
      <c r="BI98" s="55"/>
      <c r="BJ98" s="55"/>
      <c r="BK98" s="55"/>
      <c r="BL98" s="55"/>
      <c r="BM98" s="55"/>
      <c r="BN98" s="55"/>
      <c r="BO98" s="55"/>
      <c r="BP98" s="55"/>
      <c r="BQ98" s="55"/>
      <c r="BR98" s="55"/>
      <c r="BS98" s="55"/>
      <c r="BT98" s="55"/>
      <c r="BU98" s="55"/>
      <c r="BV98" s="55"/>
      <c r="BW98" s="55"/>
      <c r="BX98" s="55"/>
      <c r="BY98" s="55"/>
      <c r="BZ98" s="55"/>
      <c r="CA98" s="55"/>
      <c r="CB98" s="55"/>
      <c r="CC98" s="55"/>
      <c r="CD98" s="55"/>
      <c r="CE98" s="55"/>
      <c r="CF9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98" s="39" t="str">
        <f>[1]!ObrasNuevas[[#This Row],[NOMBRE PROYECTO]]</f>
        <v>Compensación capacitiva en la zona Zacatecas</v>
      </c>
      <c r="CH98" s="39" t="str">
        <f>[1]!ObrasNuevas[[#This Row],[TIPO ELEMENTO]]</f>
        <v>Capacitor</v>
      </c>
      <c r="CI98" s="40">
        <f>IFERROR(DATE(YEAR([1]!ObrasNuevas[[#This Row],[FECHA ESTIMADA ENTRADA OPERACIÓN]]),MONTH([1]!ObrasNuevas[[#This Row],[FECHA ESTIMADA ENTRADA OPERACIÓN]]),DAY(1)),"Por definir")</f>
        <v>46844</v>
      </c>
      <c r="CJ98" s="32" t="str">
        <f>IFERROR(VLOOKUP([1]!ObrasNuevas[[#This Row],[TECNOLOGÍA]],[1]!TEC[#Data],2,FALSE),"")</f>
        <v/>
      </c>
      <c r="CK98" s="41" t="str">
        <f>[1]!ObrasNuevas[[#This Row],[MW]]</f>
        <v> </v>
      </c>
    </row>
    <row r="99" spans="1:89" s="11" customFormat="1" x14ac:dyDescent="0.25">
      <c r="A99" s="66"/>
      <c r="B99" s="66"/>
      <c r="C99" s="66"/>
      <c r="M99" s="56"/>
      <c r="N99" s="56"/>
      <c r="O99" s="57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5"/>
      <c r="BK99" s="55"/>
      <c r="BL99" s="55"/>
      <c r="BM99" s="55"/>
      <c r="BN99" s="55"/>
      <c r="BO99" s="55"/>
      <c r="BP99" s="55"/>
      <c r="BQ99" s="55"/>
      <c r="BR99" s="55"/>
      <c r="BS99" s="55"/>
      <c r="BT99" s="55"/>
      <c r="BU99" s="55"/>
      <c r="BV99" s="55"/>
      <c r="BW99" s="55"/>
      <c r="BX99" s="55"/>
      <c r="BY99" s="55"/>
      <c r="BZ99" s="55"/>
      <c r="CA99" s="55"/>
      <c r="CB99" s="55"/>
      <c r="CC99" s="55"/>
      <c r="CD99" s="55"/>
      <c r="CE99" s="55"/>
      <c r="CF9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99" s="39" t="str">
        <f>[1]!ObrasNuevas[[#This Row],[NOMBRE PROYECTO]]</f>
        <v>Valle de Mezquital Banco 1 (traslado)</v>
      </c>
      <c r="CH99" s="39" t="str">
        <f>[1]!ObrasNuevas[[#This Row],[TIPO ELEMENTO]]</f>
        <v>Subestación Eléctrica</v>
      </c>
      <c r="CI99" s="40">
        <f>IFERROR(DATE(YEAR([1]!ObrasNuevas[[#This Row],[FECHA ESTIMADA ENTRADA OPERACIÓN]]),MONTH([1]!ObrasNuevas[[#This Row],[FECHA ESTIMADA ENTRADA OPERACIÓN]]),DAY(1)),"Por definir")</f>
        <v>46905</v>
      </c>
      <c r="CJ99" s="32" t="str">
        <f>IFERROR(VLOOKUP([1]!ObrasNuevas[[#This Row],[TECNOLOGÍA]],[1]!TEC[#Data],2,FALSE),"")</f>
        <v/>
      </c>
      <c r="CK99" s="41" t="str">
        <f>[1]!ObrasNuevas[[#This Row],[MW]]</f>
        <v> </v>
      </c>
    </row>
    <row r="100" spans="1:89" s="11" customFormat="1" x14ac:dyDescent="0.25">
      <c r="A100" s="66"/>
      <c r="B100" s="66"/>
      <c r="C100" s="66"/>
      <c r="M100" s="56"/>
      <c r="N100" s="56"/>
      <c r="O100" s="57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  <c r="BI100" s="55"/>
      <c r="BJ100" s="55"/>
      <c r="BK100" s="55"/>
      <c r="BL100" s="55"/>
      <c r="BM100" s="55"/>
      <c r="BN100" s="55"/>
      <c r="BO100" s="55"/>
      <c r="BP100" s="55"/>
      <c r="BQ100" s="55"/>
      <c r="BR100" s="55"/>
      <c r="BS100" s="55"/>
      <c r="BT100" s="55"/>
      <c r="BU100" s="55"/>
      <c r="BV100" s="55"/>
      <c r="BW100" s="55"/>
      <c r="BX100" s="55"/>
      <c r="BY100" s="55"/>
      <c r="BZ100" s="55"/>
      <c r="CA100" s="55"/>
      <c r="CB100" s="55"/>
      <c r="CC100" s="55"/>
      <c r="CD100" s="55"/>
      <c r="CE100" s="55"/>
      <c r="CF10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100" s="39" t="str">
        <f>[1]!ObrasNuevas[[#This Row],[NOMBRE PROYECTO]]</f>
        <v>Línea de transmisión Silao Potencia - Las Colinas</v>
      </c>
      <c r="CH100" s="39" t="str">
        <f>[1]!ObrasNuevas[[#This Row],[TIPO ELEMENTO]]</f>
        <v>Línea de Transmisión</v>
      </c>
      <c r="CI100" s="40">
        <f>IFERROR(DATE(YEAR([1]!ObrasNuevas[[#This Row],[FECHA ESTIMADA ENTRADA OPERACIÓN]]),MONTH([1]!ObrasNuevas[[#This Row],[FECHA ESTIMADA ENTRADA OPERACIÓN]]),DAY(1)),"Por definir")</f>
        <v>46935</v>
      </c>
      <c r="CJ100" s="32" t="str">
        <f>IFERROR(VLOOKUP([1]!ObrasNuevas[[#This Row],[TECNOLOGÍA]],[1]!TEC[#Data],2,FALSE),"")</f>
        <v/>
      </c>
      <c r="CK100" s="41" t="str">
        <f>[1]!ObrasNuevas[[#This Row],[MW]]</f>
        <v> </v>
      </c>
    </row>
    <row r="101" spans="1:89" s="11" customFormat="1" x14ac:dyDescent="0.25">
      <c r="A101" s="66"/>
      <c r="B101" s="66"/>
      <c r="C101" s="66"/>
      <c r="M101" s="56"/>
      <c r="N101" s="56"/>
      <c r="O101" s="57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55"/>
      <c r="BM101" s="55"/>
      <c r="BN101" s="55"/>
      <c r="BO101" s="55"/>
      <c r="BP101" s="55"/>
      <c r="BQ101" s="55"/>
      <c r="BR101" s="55"/>
      <c r="BS101" s="55"/>
      <c r="BT101" s="55"/>
      <c r="BU101" s="55"/>
      <c r="BV101" s="55"/>
      <c r="BW101" s="55"/>
      <c r="BX101" s="55"/>
      <c r="BY101" s="55"/>
      <c r="BZ101" s="55"/>
      <c r="CA101" s="55"/>
      <c r="CB101" s="55"/>
      <c r="CC101" s="55"/>
      <c r="CD101" s="55"/>
      <c r="CE101" s="55"/>
      <c r="CF10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101" s="39" t="str">
        <f>[1]!ObrasNuevas[[#This Row],[NOMBRE PROYECTO]]</f>
        <v>Aumento de capacidad de transformación al suroriente de la zona Metropolitana de Guadalajara (230/69 kV)</v>
      </c>
      <c r="CH101" s="39" t="str">
        <f>[1]!ObrasNuevas[[#This Row],[TIPO ELEMENTO]]</f>
        <v>Banco de Transformación</v>
      </c>
      <c r="CI101" s="40">
        <f>IFERROR(DATE(YEAR([1]!ObrasNuevas[[#This Row],[FECHA ESTIMADA ENTRADA OPERACIÓN]]),MONTH([1]!ObrasNuevas[[#This Row],[FECHA ESTIMADA ENTRADA OPERACIÓN]]),DAY(1)),"Por definir")</f>
        <v>47088</v>
      </c>
      <c r="CJ101" s="32" t="str">
        <f>IFERROR(VLOOKUP([1]!ObrasNuevas[[#This Row],[TECNOLOGÍA]],[1]!TEC[#Data],2,FALSE),"")</f>
        <v/>
      </c>
      <c r="CK101" s="41" t="str">
        <f>[1]!ObrasNuevas[[#This Row],[MW]]</f>
        <v> </v>
      </c>
    </row>
    <row r="102" spans="1:89" s="11" customFormat="1" x14ac:dyDescent="0.25">
      <c r="A102" s="66"/>
      <c r="B102" s="66"/>
      <c r="C102" s="66"/>
      <c r="M102" s="56"/>
      <c r="N102" s="56"/>
      <c r="O102" s="57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/>
      <c r="BD102" s="55"/>
      <c r="BE102" s="55"/>
      <c r="BF102" s="55"/>
      <c r="BG102" s="55"/>
      <c r="BH102" s="55"/>
      <c r="BI102" s="55"/>
      <c r="BJ102" s="55"/>
      <c r="BK102" s="55"/>
      <c r="BL102" s="55"/>
      <c r="BM102" s="55"/>
      <c r="BN102" s="55"/>
      <c r="BO102" s="55"/>
      <c r="BP102" s="55"/>
      <c r="BQ102" s="55"/>
      <c r="BR102" s="55"/>
      <c r="BS102" s="55"/>
      <c r="BT102" s="55"/>
      <c r="BU102" s="55"/>
      <c r="BV102" s="55"/>
      <c r="BW102" s="55"/>
      <c r="BX102" s="55"/>
      <c r="BY102" s="55"/>
      <c r="BZ102" s="55"/>
      <c r="CA102" s="55"/>
      <c r="CB102" s="55"/>
      <c r="CC102" s="55"/>
      <c r="CD102" s="55"/>
      <c r="CE102" s="55"/>
      <c r="CF10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102" s="39" t="str">
        <f>[1]!ObrasNuevas[[#This Row],[NOMBRE PROYECTO]]</f>
        <v>Expansión de las zonas Uruapan y Apatzingán</v>
      </c>
      <c r="CH102" s="39" t="str">
        <f>[1]!ObrasNuevas[[#This Row],[TIPO ELEMENTO]]</f>
        <v>Subestación Eléctrica</v>
      </c>
      <c r="CI102" s="40">
        <f>IFERROR(DATE(YEAR([1]!ObrasNuevas[[#This Row],[FECHA ESTIMADA ENTRADA OPERACIÓN]]),MONTH([1]!ObrasNuevas[[#This Row],[FECHA ESTIMADA ENTRADA OPERACIÓN]]),DAY(1)),"Por definir")</f>
        <v>47484</v>
      </c>
      <c r="CJ102" s="32" t="str">
        <f>IFERROR(VLOOKUP([1]!ObrasNuevas[[#This Row],[TECNOLOGÍA]],[1]!TEC[#Data],2,FALSE),"")</f>
        <v/>
      </c>
      <c r="CK102" s="41" t="str">
        <f>[1]!ObrasNuevas[[#This Row],[MW]]</f>
        <v> </v>
      </c>
    </row>
    <row r="103" spans="1:89" s="11" customFormat="1" x14ac:dyDescent="0.25">
      <c r="A103" s="66"/>
      <c r="B103" s="66"/>
      <c r="C103" s="66"/>
      <c r="M103" s="56"/>
      <c r="N103" s="56"/>
      <c r="O103" s="57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55"/>
      <c r="BC103" s="55"/>
      <c r="BD103" s="55"/>
      <c r="BE103" s="55"/>
      <c r="BF103" s="55"/>
      <c r="BG103" s="55"/>
      <c r="BH103" s="55"/>
      <c r="BI103" s="55"/>
      <c r="BJ103" s="55"/>
      <c r="BK103" s="55"/>
      <c r="BL103" s="55"/>
      <c r="BM103" s="55"/>
      <c r="BN103" s="55"/>
      <c r="BO103" s="55"/>
      <c r="BP103" s="55"/>
      <c r="BQ103" s="55"/>
      <c r="BR103" s="55"/>
      <c r="BS103" s="55"/>
      <c r="BT103" s="55"/>
      <c r="BU103" s="55"/>
      <c r="BV103" s="55"/>
      <c r="BW103" s="55"/>
      <c r="BX103" s="55"/>
      <c r="BY103" s="55"/>
      <c r="BZ103" s="55"/>
      <c r="CA103" s="55"/>
      <c r="CB103" s="55"/>
      <c r="CC103" s="55"/>
      <c r="CD103" s="55"/>
      <c r="CE103" s="55"/>
      <c r="CF10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103" s="39" t="str">
        <f>[1]!ObrasNuevas[[#This Row],[NOMBRE PROYECTO]]</f>
        <v>León IV entronque Aguascalientes Potencia - León III</v>
      </c>
      <c r="CH103" s="39" t="str">
        <f>[1]!ObrasNuevas[[#This Row],[TIPO ELEMENTO]]</f>
        <v>Línea de Transmisión</v>
      </c>
      <c r="CI103" s="40">
        <f>IFERROR(DATE(YEAR([1]!ObrasNuevas[[#This Row],[FECHA ESTIMADA ENTRADA OPERACIÓN]]),MONTH([1]!ObrasNuevas[[#This Row],[FECHA ESTIMADA ENTRADA OPERACIÓN]]),DAY(1)),"Por definir")</f>
        <v>47574</v>
      </c>
      <c r="CJ103" s="32" t="str">
        <f>IFERROR(VLOOKUP([1]!ObrasNuevas[[#This Row],[TECNOLOGÍA]],[1]!TEC[#Data],2,FALSE),"")</f>
        <v/>
      </c>
      <c r="CK103" s="41" t="str">
        <f>[1]!ObrasNuevas[[#This Row],[MW]]</f>
        <v> </v>
      </c>
    </row>
    <row r="104" spans="1:89" s="11" customFormat="1" x14ac:dyDescent="0.25">
      <c r="A104" s="66"/>
      <c r="B104" s="66"/>
      <c r="C104" s="66"/>
      <c r="M104" s="56"/>
      <c r="N104" s="56"/>
      <c r="O104" s="57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55"/>
      <c r="BA104" s="55"/>
      <c r="BB104" s="55"/>
      <c r="BC104" s="55"/>
      <c r="BD104" s="55"/>
      <c r="BE104" s="55"/>
      <c r="BF104" s="55"/>
      <c r="BG104" s="55"/>
      <c r="BH104" s="55"/>
      <c r="BI104" s="55"/>
      <c r="BJ104" s="55"/>
      <c r="BK104" s="55"/>
      <c r="BL104" s="55"/>
      <c r="BM104" s="55"/>
      <c r="BN104" s="55"/>
      <c r="BO104" s="55"/>
      <c r="BP104" s="55"/>
      <c r="BQ104" s="55"/>
      <c r="BR104" s="55"/>
      <c r="BS104" s="55"/>
      <c r="BT104" s="55"/>
      <c r="BU104" s="55"/>
      <c r="BV104" s="55"/>
      <c r="BW104" s="55"/>
      <c r="BX104" s="55"/>
      <c r="BY104" s="55"/>
      <c r="BZ104" s="55"/>
      <c r="CA104" s="55"/>
      <c r="CB104" s="55"/>
      <c r="CC104" s="55"/>
      <c r="CD104" s="55"/>
      <c r="CE104" s="55"/>
      <c r="CF10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Occidental</v>
      </c>
      <c r="CG104" s="39" t="str">
        <f>[1]!ObrasNuevas[[#This Row],[NOMBRE PROYECTO]]</f>
        <v>Mesa Moreno (Cerritos)</v>
      </c>
      <c r="CH104" s="39" t="str">
        <f>[1]!ObrasNuevas[[#This Row],[TIPO ELEMENTO]]</f>
        <v>Central Eléctrica</v>
      </c>
      <c r="CI104" s="40" t="str">
        <f>IFERROR(DATE(YEAR([1]!ObrasNuevas[[#This Row],[FECHA ESTIMADA ENTRADA OPERACIÓN]]),MONTH([1]!ObrasNuevas[[#This Row],[FECHA ESTIMADA ENTRADA OPERACIÓN]]),DAY(1)),"Por definir")</f>
        <v>Por definir</v>
      </c>
      <c r="CJ104" s="32" t="str">
        <f>IFERROR(VLOOKUP([1]!ObrasNuevas[[#This Row],[TECNOLOGÍA]],[1]!TEC[#Data],2,FALSE),"")</f>
        <v>EO</v>
      </c>
      <c r="CK104" s="41" t="str">
        <f>[1]!ObrasNuevas[[#This Row],[MW]]</f>
        <v>76.00</v>
      </c>
    </row>
    <row r="105" spans="1:89" s="11" customFormat="1" x14ac:dyDescent="0.25">
      <c r="A105" s="66"/>
      <c r="B105" s="66"/>
      <c r="C105" s="66"/>
      <c r="M105" s="56"/>
      <c r="N105" s="56"/>
      <c r="O105" s="57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  <c r="BH105" s="55"/>
      <c r="BI105" s="55"/>
      <c r="BJ105" s="55"/>
      <c r="BK105" s="55"/>
      <c r="BL105" s="55"/>
      <c r="BM105" s="55"/>
      <c r="BN105" s="55"/>
      <c r="BO105" s="55"/>
      <c r="BP105" s="55"/>
      <c r="BQ105" s="55"/>
      <c r="BR105" s="55"/>
      <c r="BS105" s="55"/>
      <c r="BT105" s="55"/>
      <c r="BU105" s="55"/>
      <c r="BV105" s="55"/>
      <c r="BW105" s="55"/>
      <c r="BX105" s="55"/>
      <c r="BY105" s="55"/>
      <c r="BZ105" s="55"/>
      <c r="CA105" s="55"/>
      <c r="CB105" s="55"/>
      <c r="CC105" s="55"/>
      <c r="CD105" s="55"/>
      <c r="CE105" s="55"/>
      <c r="CF10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05" s="39" t="str">
        <f>[1]!ObrasNuevas[[#This Row],[NOMBRE PROYECTO]]</f>
        <v>Nuevo Nogales Banco 2</v>
      </c>
      <c r="CH105" s="39" t="str">
        <f>[1]!ObrasNuevas[[#This Row],[TIPO ELEMENTO]]</f>
        <v>Banco de Transformación</v>
      </c>
      <c r="CI105" s="40">
        <f>IFERROR(DATE(YEAR([1]!ObrasNuevas[[#This Row],[FECHA ESTIMADA ENTRADA OPERACIÓN]]),MONTH([1]!ObrasNuevas[[#This Row],[FECHA ESTIMADA ENTRADA OPERACIÓN]]),DAY(1)),"Por definir")</f>
        <v>45748</v>
      </c>
      <c r="CJ105" s="32" t="str">
        <f>IFERROR(VLOOKUP([1]!ObrasNuevas[[#This Row],[TECNOLOGÍA]],[1]!TEC[#Data],2,FALSE),"")</f>
        <v/>
      </c>
      <c r="CK105" s="41" t="str">
        <f>[1]!ObrasNuevas[[#This Row],[MW]]</f>
        <v> </v>
      </c>
    </row>
    <row r="106" spans="1:89" s="11" customFormat="1" x14ac:dyDescent="0.25">
      <c r="A106" s="66"/>
      <c r="B106" s="66"/>
      <c r="C106" s="66"/>
      <c r="M106" s="56"/>
      <c r="N106" s="56"/>
      <c r="O106" s="57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  <c r="BH106" s="55"/>
      <c r="BI106" s="55"/>
      <c r="BJ106" s="55"/>
      <c r="BK106" s="55"/>
      <c r="BL106" s="55"/>
      <c r="BM106" s="55"/>
      <c r="BN106" s="55"/>
      <c r="BO106" s="55"/>
      <c r="BP106" s="55"/>
      <c r="BQ106" s="55"/>
      <c r="BR106" s="55"/>
      <c r="BS106" s="55"/>
      <c r="BT106" s="55"/>
      <c r="BU106" s="55"/>
      <c r="BV106" s="55"/>
      <c r="BW106" s="55"/>
      <c r="BX106" s="55"/>
      <c r="BY106" s="55"/>
      <c r="BZ106" s="55"/>
      <c r="CA106" s="55"/>
      <c r="CB106" s="55"/>
      <c r="CC106" s="55"/>
      <c r="CD106" s="55"/>
      <c r="CE106" s="55"/>
      <c r="CF10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06" s="39" t="str">
        <f>[1]!ObrasNuevas[[#This Row],[NOMBRE PROYECTO]]</f>
        <v xml:space="preserve">Cambio de RTC LT CBA-73030-ICA y  CBA-73100-ICA </v>
      </c>
      <c r="CH106" s="39" t="str">
        <f>[1]!ObrasNuevas[[#This Row],[TIPO ELEMENTO]]</f>
        <v>Línea de Transmisión</v>
      </c>
      <c r="CI106" s="40">
        <f>IFERROR(DATE(YEAR([1]!ObrasNuevas[[#This Row],[FECHA ESTIMADA ENTRADA OPERACIÓN]]),MONTH([1]!ObrasNuevas[[#This Row],[FECHA ESTIMADA ENTRADA OPERACIÓN]]),DAY(1)),"Por definir")</f>
        <v>45778</v>
      </c>
      <c r="CJ106" s="32" t="str">
        <f>IFERROR(VLOOKUP([1]!ObrasNuevas[[#This Row],[TECNOLOGÍA]],[1]!TEC[#Data],2,FALSE),"")</f>
        <v/>
      </c>
      <c r="CK106" s="41">
        <f>[1]!ObrasNuevas[[#This Row],[MW]]</f>
        <v>0</v>
      </c>
    </row>
    <row r="107" spans="1:89" s="11" customFormat="1" x14ac:dyDescent="0.25">
      <c r="A107" s="66"/>
      <c r="B107" s="66"/>
      <c r="C107" s="66"/>
      <c r="M107" s="56"/>
      <c r="N107" s="56"/>
      <c r="O107" s="57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5"/>
      <c r="AZ107" s="55"/>
      <c r="BA107" s="55"/>
      <c r="BB107" s="55"/>
      <c r="BC107" s="55"/>
      <c r="BD107" s="55"/>
      <c r="BE107" s="55"/>
      <c r="BF107" s="55"/>
      <c r="BG107" s="55"/>
      <c r="BH107" s="55"/>
      <c r="BI107" s="55"/>
      <c r="BJ107" s="55"/>
      <c r="BK107" s="55"/>
      <c r="BL107" s="55"/>
      <c r="BM107" s="55"/>
      <c r="BN107" s="55"/>
      <c r="BO107" s="55"/>
      <c r="BP107" s="55"/>
      <c r="BQ107" s="55"/>
      <c r="BR107" s="55"/>
      <c r="BS107" s="55"/>
      <c r="BT107" s="55"/>
      <c r="BU107" s="55"/>
      <c r="BV107" s="55"/>
      <c r="BW107" s="55"/>
      <c r="BX107" s="55"/>
      <c r="BY107" s="55"/>
      <c r="BZ107" s="55"/>
      <c r="CA107" s="55"/>
      <c r="CB107" s="55"/>
      <c r="CC107" s="55"/>
      <c r="CD107" s="55"/>
      <c r="CE107" s="55"/>
      <c r="CF10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07" s="39" t="str">
        <f>[1]!ObrasNuevas[[#This Row],[NOMBRE PROYECTO]]</f>
        <v>Cambio de RTC LT CSA-73390-QLA</v>
      </c>
      <c r="CH107" s="39" t="str">
        <f>[1]!ObrasNuevas[[#This Row],[TIPO ELEMENTO]]</f>
        <v>Línea de Transmisión</v>
      </c>
      <c r="CI107" s="40">
        <f>IFERROR(DATE(YEAR([1]!ObrasNuevas[[#This Row],[FECHA ESTIMADA ENTRADA OPERACIÓN]]),MONTH([1]!ObrasNuevas[[#This Row],[FECHA ESTIMADA ENTRADA OPERACIÓN]]),DAY(1)),"Por definir")</f>
        <v>45778</v>
      </c>
      <c r="CJ107" s="32" t="str">
        <f>IFERROR(VLOOKUP([1]!ObrasNuevas[[#This Row],[TECNOLOGÍA]],[1]!TEC[#Data],2,FALSE),"")</f>
        <v/>
      </c>
      <c r="CK107" s="41">
        <f>[1]!ObrasNuevas[[#This Row],[MW]]</f>
        <v>0</v>
      </c>
    </row>
    <row r="108" spans="1:89" s="11" customFormat="1" x14ac:dyDescent="0.25">
      <c r="A108" s="66"/>
      <c r="B108" s="66"/>
      <c r="C108" s="66"/>
      <c r="M108" s="56"/>
      <c r="N108" s="56"/>
      <c r="O108" s="57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5"/>
      <c r="AW108" s="55"/>
      <c r="AX108" s="55"/>
      <c r="AY108" s="55"/>
      <c r="AZ108" s="55"/>
      <c r="BA108" s="55"/>
      <c r="BB108" s="55"/>
      <c r="BC108" s="55"/>
      <c r="BD108" s="55"/>
      <c r="BE108" s="55"/>
      <c r="BF108" s="55"/>
      <c r="BG108" s="55"/>
      <c r="BH108" s="55"/>
      <c r="BI108" s="55"/>
      <c r="BJ108" s="55"/>
      <c r="BK108" s="55"/>
      <c r="BL108" s="55"/>
      <c r="BM108" s="55"/>
      <c r="BN108" s="55"/>
      <c r="BO108" s="55"/>
      <c r="BP108" s="55"/>
      <c r="BQ108" s="55"/>
      <c r="BR108" s="55"/>
      <c r="BS108" s="55"/>
      <c r="BT108" s="55"/>
      <c r="BU108" s="55"/>
      <c r="BV108" s="55"/>
      <c r="BW108" s="55"/>
      <c r="BX108" s="55"/>
      <c r="BY108" s="55"/>
      <c r="BZ108" s="55"/>
      <c r="CA108" s="55"/>
      <c r="CB108" s="55"/>
      <c r="CC108" s="55"/>
      <c r="CD108" s="55"/>
      <c r="CE108" s="55"/>
      <c r="CF10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08" s="39" t="str">
        <f>[1]!ObrasNuevas[[#This Row],[NOMBRE PROYECTO]]</f>
        <v>Cambio de RTC LT MLV-73180-LOU</v>
      </c>
      <c r="CH108" s="39" t="str">
        <f>[1]!ObrasNuevas[[#This Row],[TIPO ELEMENTO]]</f>
        <v>Línea de Transmisión</v>
      </c>
      <c r="CI108" s="40">
        <f>IFERROR(DATE(YEAR([1]!ObrasNuevas[[#This Row],[FECHA ESTIMADA ENTRADA OPERACIÓN]]),MONTH([1]!ObrasNuevas[[#This Row],[FECHA ESTIMADA ENTRADA OPERACIÓN]]),DAY(1)),"Por definir")</f>
        <v>45778</v>
      </c>
      <c r="CJ108" s="32" t="str">
        <f>IFERROR(VLOOKUP([1]!ObrasNuevas[[#This Row],[TECNOLOGÍA]],[1]!TEC[#Data],2,FALSE),"")</f>
        <v/>
      </c>
      <c r="CK108" s="41">
        <f>[1]!ObrasNuevas[[#This Row],[MW]]</f>
        <v>0</v>
      </c>
    </row>
    <row r="109" spans="1:89" s="11" customFormat="1" x14ac:dyDescent="0.25">
      <c r="A109" s="66"/>
      <c r="B109" s="66"/>
      <c r="C109" s="66"/>
      <c r="M109" s="56"/>
      <c r="N109" s="56"/>
      <c r="O109" s="57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55"/>
      <c r="BD109" s="55"/>
      <c r="BE109" s="55"/>
      <c r="BF109" s="55"/>
      <c r="BG109" s="55"/>
      <c r="BH109" s="55"/>
      <c r="BI109" s="55"/>
      <c r="BJ109" s="55"/>
      <c r="BK109" s="55"/>
      <c r="BL109" s="55"/>
      <c r="BM109" s="55"/>
      <c r="BN109" s="55"/>
      <c r="BO109" s="55"/>
      <c r="BP109" s="55"/>
      <c r="BQ109" s="55"/>
      <c r="BR109" s="55"/>
      <c r="BS109" s="55"/>
      <c r="BT109" s="55"/>
      <c r="BU109" s="55"/>
      <c r="BV109" s="55"/>
      <c r="BW109" s="55"/>
      <c r="BX109" s="55"/>
      <c r="BY109" s="55"/>
      <c r="BZ109" s="55"/>
      <c r="CA109" s="55"/>
      <c r="CB109" s="55"/>
      <c r="CC109" s="55"/>
      <c r="CD109" s="55"/>
      <c r="CE109" s="55"/>
      <c r="CF10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09" s="39" t="str">
        <f>[1]!ObrasNuevas[[#This Row],[NOMBRE PROYECTO]]</f>
        <v>Cambio de RTC LT JJR-73790-LMI</v>
      </c>
      <c r="CH109" s="39" t="str">
        <f>[1]!ObrasNuevas[[#This Row],[TIPO ELEMENTO]]</f>
        <v>Línea de Transmisión</v>
      </c>
      <c r="CI109" s="40">
        <f>IFERROR(DATE(YEAR([1]!ObrasNuevas[[#This Row],[FECHA ESTIMADA ENTRADA OPERACIÓN]]),MONTH([1]!ObrasNuevas[[#This Row],[FECHA ESTIMADA ENTRADA OPERACIÓN]]),DAY(1)),"Por definir")</f>
        <v>45778</v>
      </c>
      <c r="CJ109" s="32" t="str">
        <f>IFERROR(VLOOKUP([1]!ObrasNuevas[[#This Row],[TECNOLOGÍA]],[1]!TEC[#Data],2,FALSE),"")</f>
        <v/>
      </c>
      <c r="CK109" s="41">
        <f>[1]!ObrasNuevas[[#This Row],[MW]]</f>
        <v>0</v>
      </c>
    </row>
    <row r="110" spans="1:89" s="11" customFormat="1" x14ac:dyDescent="0.25">
      <c r="A110" s="66"/>
      <c r="B110" s="66"/>
      <c r="C110" s="66"/>
      <c r="M110" s="56"/>
      <c r="N110" s="56"/>
      <c r="O110" s="57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55"/>
      <c r="BH110" s="55"/>
      <c r="BI110" s="55"/>
      <c r="BJ110" s="55"/>
      <c r="BK110" s="55"/>
      <c r="BL110" s="55"/>
      <c r="BM110" s="55"/>
      <c r="BN110" s="55"/>
      <c r="BO110" s="55"/>
      <c r="BP110" s="55"/>
      <c r="BQ110" s="55"/>
      <c r="BR110" s="55"/>
      <c r="BS110" s="55"/>
      <c r="BT110" s="55"/>
      <c r="BU110" s="55"/>
      <c r="BV110" s="55"/>
      <c r="BW110" s="55"/>
      <c r="BX110" s="55"/>
      <c r="BY110" s="55"/>
      <c r="BZ110" s="55"/>
      <c r="CA110" s="55"/>
      <c r="CB110" s="55"/>
      <c r="CC110" s="55"/>
      <c r="CD110" s="55"/>
      <c r="CE110" s="55"/>
      <c r="CF11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10" s="39" t="str">
        <f>[1]!ObrasNuevas[[#This Row],[NOMBRE PROYECTO]]</f>
        <v>Villas del Cedro Nuevo Banco 2</v>
      </c>
      <c r="CH110" s="39" t="str">
        <f>[1]!ObrasNuevas[[#This Row],[TIPO ELEMENTO]]</f>
        <v>Banco de Transformación</v>
      </c>
      <c r="CI110" s="40">
        <f>IFERROR(DATE(YEAR([1]!ObrasNuevas[[#This Row],[FECHA ESTIMADA ENTRADA OPERACIÓN]]),MONTH([1]!ObrasNuevas[[#This Row],[FECHA ESTIMADA ENTRADA OPERACIÓN]]),DAY(1)),"Por definir")</f>
        <v>45778</v>
      </c>
      <c r="CJ110" s="32" t="str">
        <f>IFERROR(VLOOKUP([1]!ObrasNuevas[[#This Row],[TECNOLOGÍA]],[1]!TEC[#Data],2,FALSE),"")</f>
        <v/>
      </c>
      <c r="CK110" s="41">
        <f>[1]!ObrasNuevas[[#This Row],[MW]]</f>
        <v>0</v>
      </c>
    </row>
    <row r="111" spans="1:89" s="11" customFormat="1" x14ac:dyDescent="0.25">
      <c r="A111" s="66"/>
      <c r="B111" s="66"/>
      <c r="C111" s="66"/>
      <c r="M111" s="56"/>
      <c r="N111" s="56"/>
      <c r="O111" s="57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  <c r="BF111" s="55"/>
      <c r="BG111" s="55"/>
      <c r="BH111" s="55"/>
      <c r="BI111" s="55"/>
      <c r="BJ111" s="55"/>
      <c r="BK111" s="55"/>
      <c r="BL111" s="55"/>
      <c r="BM111" s="55"/>
      <c r="BN111" s="55"/>
      <c r="BO111" s="55"/>
      <c r="BP111" s="55"/>
      <c r="BQ111" s="55"/>
      <c r="BR111" s="55"/>
      <c r="BS111" s="55"/>
      <c r="BT111" s="55"/>
      <c r="BU111" s="55"/>
      <c r="BV111" s="55"/>
      <c r="BW111" s="55"/>
      <c r="BX111" s="55"/>
      <c r="BY111" s="55"/>
      <c r="BZ111" s="55"/>
      <c r="CA111" s="55"/>
      <c r="CB111" s="55"/>
      <c r="CC111" s="55"/>
      <c r="CD111" s="55"/>
      <c r="CE111" s="55"/>
      <c r="CF11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11" s="39" t="str">
        <f>[1]!ObrasNuevas[[#This Row],[NOMBRE PROYECTO]]</f>
        <v>COC  entronque LT OBU-73550-HDS</v>
      </c>
      <c r="CH111" s="39" t="str">
        <f>[1]!ObrasNuevas[[#This Row],[TIPO ELEMENTO]]</f>
        <v>Línea de Transmisión</v>
      </c>
      <c r="CI111" s="40">
        <f>IFERROR(DATE(YEAR([1]!ObrasNuevas[[#This Row],[FECHA ESTIMADA ENTRADA OPERACIÓN]]),MONTH([1]!ObrasNuevas[[#This Row],[FECHA ESTIMADA ENTRADA OPERACIÓN]]),DAY(1)),"Por definir")</f>
        <v>45809</v>
      </c>
      <c r="CJ111" s="32" t="str">
        <f>IFERROR(VLOOKUP([1]!ObrasNuevas[[#This Row],[TECNOLOGÍA]],[1]!TEC[#Data],2,FALSE),"")</f>
        <v/>
      </c>
      <c r="CK111" s="41" t="str">
        <f>[1]!ObrasNuevas[[#This Row],[MW]]</f>
        <v> </v>
      </c>
    </row>
    <row r="112" spans="1:89" s="11" customFormat="1" x14ac:dyDescent="0.25">
      <c r="A112" s="66"/>
      <c r="B112" s="66"/>
      <c r="C112" s="66"/>
      <c r="M112" s="56"/>
      <c r="N112" s="56"/>
      <c r="O112" s="57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  <c r="AV112" s="55"/>
      <c r="AW112" s="55"/>
      <c r="AX112" s="55"/>
      <c r="AY112" s="55"/>
      <c r="AZ112" s="55"/>
      <c r="BA112" s="55"/>
      <c r="BB112" s="55"/>
      <c r="BC112" s="55"/>
      <c r="BD112" s="55"/>
      <c r="BE112" s="55"/>
      <c r="BF112" s="55"/>
      <c r="BG112" s="55"/>
      <c r="BH112" s="55"/>
      <c r="BI112" s="55"/>
      <c r="BJ112" s="55"/>
      <c r="BK112" s="55"/>
      <c r="BL112" s="55"/>
      <c r="BM112" s="55"/>
      <c r="BN112" s="55"/>
      <c r="BO112" s="55"/>
      <c r="BP112" s="55"/>
      <c r="BQ112" s="55"/>
      <c r="BR112" s="55"/>
      <c r="BS112" s="55"/>
      <c r="BT112" s="55"/>
      <c r="BU112" s="55"/>
      <c r="BV112" s="55"/>
      <c r="BW112" s="55"/>
      <c r="BX112" s="55"/>
      <c r="BY112" s="55"/>
      <c r="BZ112" s="55"/>
      <c r="CA112" s="55"/>
      <c r="CB112" s="55"/>
      <c r="CC112" s="55"/>
      <c r="CD112" s="55"/>
      <c r="CE112" s="55"/>
      <c r="CF11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12" s="39" t="str">
        <f>[1]!ObrasNuevas[[#This Row],[NOMBRE PROYECTO]]</f>
        <v>Cambio de Limites de LT</v>
      </c>
      <c r="CH112" s="39" t="str">
        <f>[1]!ObrasNuevas[[#This Row],[TIPO ELEMENTO]]</f>
        <v>Línea de Transmisión</v>
      </c>
      <c r="CI112" s="40">
        <f>IFERROR(DATE(YEAR([1]!ObrasNuevas[[#This Row],[FECHA ESTIMADA ENTRADA OPERACIÓN]]),MONTH([1]!ObrasNuevas[[#This Row],[FECHA ESTIMADA ENTRADA OPERACIÓN]]),DAY(1)),"Por definir")</f>
        <v>45809</v>
      </c>
      <c r="CJ112" s="32" t="str">
        <f>IFERROR(VLOOKUP([1]!ObrasNuevas[[#This Row],[TECNOLOGÍA]],[1]!TEC[#Data],2,FALSE),"")</f>
        <v/>
      </c>
      <c r="CK112" s="41">
        <f>[1]!ObrasNuevas[[#This Row],[MW]]</f>
        <v>0</v>
      </c>
    </row>
    <row r="113" spans="1:89" s="11" customFormat="1" x14ac:dyDescent="0.25">
      <c r="A113" s="66"/>
      <c r="B113" s="66"/>
      <c r="C113" s="66"/>
      <c r="M113" s="56"/>
      <c r="N113" s="56"/>
      <c r="O113" s="57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55"/>
      <c r="BD113" s="55"/>
      <c r="BE113" s="55"/>
      <c r="BF113" s="55"/>
      <c r="BG113" s="55"/>
      <c r="BH113" s="55"/>
      <c r="BI113" s="55"/>
      <c r="BJ113" s="55"/>
      <c r="BK113" s="55"/>
      <c r="BL113" s="55"/>
      <c r="BM113" s="55"/>
      <c r="BN113" s="55"/>
      <c r="BO113" s="55"/>
      <c r="BP113" s="55"/>
      <c r="BQ113" s="55"/>
      <c r="BR113" s="55"/>
      <c r="BS113" s="55"/>
      <c r="BT113" s="55"/>
      <c r="BU113" s="55"/>
      <c r="BV113" s="55"/>
      <c r="BW113" s="55"/>
      <c r="BX113" s="55"/>
      <c r="BY113" s="55"/>
      <c r="BZ113" s="55"/>
      <c r="CA113" s="55"/>
      <c r="CB113" s="55"/>
      <c r="CC113" s="55"/>
      <c r="CD113" s="55"/>
      <c r="CE113" s="55"/>
      <c r="CF11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13" s="39" t="str">
        <f>[1]!ObrasNuevas[[#This Row],[NOMBRE PROYECTO]]</f>
        <v>Seri MVAr Reactor</v>
      </c>
      <c r="CH113" s="39" t="str">
        <f>[1]!ObrasNuevas[[#This Row],[TIPO ELEMENTO]]</f>
        <v>Reactor</v>
      </c>
      <c r="CI113" s="40">
        <f>IFERROR(DATE(YEAR([1]!ObrasNuevas[[#This Row],[FECHA ESTIMADA ENTRADA OPERACIÓN]]),MONTH([1]!ObrasNuevas[[#This Row],[FECHA ESTIMADA ENTRADA OPERACIÓN]]),DAY(1)),"Por definir")</f>
        <v>45809</v>
      </c>
      <c r="CJ113" s="32" t="str">
        <f>IFERROR(VLOOKUP([1]!ObrasNuevas[[#This Row],[TECNOLOGÍA]],[1]!TEC[#Data],2,FALSE),"")</f>
        <v/>
      </c>
      <c r="CK113" s="41" t="str">
        <f>[1]!ObrasNuevas[[#This Row],[MW]]</f>
        <v> </v>
      </c>
    </row>
    <row r="114" spans="1:89" s="11" customFormat="1" x14ac:dyDescent="0.25">
      <c r="A114" s="66"/>
      <c r="B114" s="66"/>
      <c r="C114" s="66"/>
      <c r="M114" s="56"/>
      <c r="N114" s="56"/>
      <c r="O114" s="57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/>
      <c r="BC114" s="55"/>
      <c r="BD114" s="55"/>
      <c r="BE114" s="55"/>
      <c r="BF114" s="55"/>
      <c r="BG114" s="55"/>
      <c r="BH114" s="55"/>
      <c r="BI114" s="55"/>
      <c r="BJ114" s="55"/>
      <c r="BK114" s="55"/>
      <c r="BL114" s="55"/>
      <c r="BM114" s="55"/>
      <c r="BN114" s="55"/>
      <c r="BO114" s="55"/>
      <c r="BP114" s="55"/>
      <c r="BQ114" s="55"/>
      <c r="BR114" s="55"/>
      <c r="BS114" s="55"/>
      <c r="BT114" s="55"/>
      <c r="BU114" s="55"/>
      <c r="BV114" s="55"/>
      <c r="BW114" s="55"/>
      <c r="BX114" s="55"/>
      <c r="BY114" s="55"/>
      <c r="BZ114" s="55"/>
      <c r="CA114" s="55"/>
      <c r="CB114" s="55"/>
      <c r="CC114" s="55"/>
      <c r="CD114" s="55"/>
      <c r="CE114" s="55"/>
      <c r="CF11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14" s="39" t="str">
        <f>[1]!ObrasNuevas[[#This Row],[NOMBRE PROYECTO]]</f>
        <v>Los Mochis Industrial AT2 Fases de Reserva</v>
      </c>
      <c r="CH114" s="39" t="str">
        <f>[1]!ObrasNuevas[[#This Row],[TIPO ELEMENTO]]</f>
        <v>Banco de Transformación</v>
      </c>
      <c r="CI114" s="40">
        <f>IFERROR(DATE(YEAR([1]!ObrasNuevas[[#This Row],[FECHA ESTIMADA ENTRADA OPERACIÓN]]),MONTH([1]!ObrasNuevas[[#This Row],[FECHA ESTIMADA ENTRADA OPERACIÓN]]),DAY(1)),"Por definir")</f>
        <v>45839</v>
      </c>
      <c r="CJ114" s="32" t="str">
        <f>IFERROR(VLOOKUP([1]!ObrasNuevas[[#This Row],[TECNOLOGÍA]],[1]!TEC[#Data],2,FALSE),"")</f>
        <v/>
      </c>
      <c r="CK114" s="41">
        <f>[1]!ObrasNuevas[[#This Row],[MW]]</f>
        <v>0</v>
      </c>
    </row>
    <row r="115" spans="1:89" s="11" customFormat="1" x14ac:dyDescent="0.25">
      <c r="A115" s="66"/>
      <c r="B115" s="66"/>
      <c r="C115" s="66"/>
      <c r="M115" s="56"/>
      <c r="N115" s="56"/>
      <c r="O115" s="57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  <c r="BC115" s="55"/>
      <c r="BD115" s="55"/>
      <c r="BE115" s="55"/>
      <c r="BF115" s="55"/>
      <c r="BG115" s="55"/>
      <c r="BH115" s="55"/>
      <c r="BI115" s="55"/>
      <c r="BJ115" s="55"/>
      <c r="BK115" s="55"/>
      <c r="BL115" s="55"/>
      <c r="BM115" s="55"/>
      <c r="BN115" s="55"/>
      <c r="BO115" s="55"/>
      <c r="BP115" s="55"/>
      <c r="BQ115" s="55"/>
      <c r="BR115" s="55"/>
      <c r="BS115" s="55"/>
      <c r="BT115" s="55"/>
      <c r="BU115" s="55"/>
      <c r="BV115" s="55"/>
      <c r="BW115" s="55"/>
      <c r="BX115" s="55"/>
      <c r="BY115" s="55"/>
      <c r="BZ115" s="55"/>
      <c r="CA115" s="55"/>
      <c r="CB115" s="55"/>
      <c r="CC115" s="55"/>
      <c r="CD115" s="55"/>
      <c r="CE115" s="55"/>
      <c r="CF11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15" s="39" t="str">
        <f>[1]!ObrasNuevas[[#This Row],[NOMBRE PROYECTO]]</f>
        <v>Aumento de capacidad HLC T2</v>
      </c>
      <c r="CH115" s="39" t="str">
        <f>[1]!ObrasNuevas[[#This Row],[TIPO ELEMENTO]]</f>
        <v>Banco de Transformación</v>
      </c>
      <c r="CI115" s="40">
        <f>IFERROR(DATE(YEAR([1]!ObrasNuevas[[#This Row],[FECHA ESTIMADA ENTRADA OPERACIÓN]]),MONTH([1]!ObrasNuevas[[#This Row],[FECHA ESTIMADA ENTRADA OPERACIÓN]]),DAY(1)),"Por definir")</f>
        <v>45839</v>
      </c>
      <c r="CJ115" s="32" t="str">
        <f>IFERROR(VLOOKUP([1]!ObrasNuevas[[#This Row],[TECNOLOGÍA]],[1]!TEC[#Data],2,FALSE),"")</f>
        <v/>
      </c>
      <c r="CK115" s="41">
        <f>[1]!ObrasNuevas[[#This Row],[MW]]</f>
        <v>0</v>
      </c>
    </row>
    <row r="116" spans="1:89" s="11" customFormat="1" x14ac:dyDescent="0.25">
      <c r="A116" s="66"/>
      <c r="B116" s="66"/>
      <c r="C116" s="66"/>
      <c r="M116" s="56"/>
      <c r="N116" s="56"/>
      <c r="O116" s="57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5"/>
      <c r="BD116" s="55"/>
      <c r="BE116" s="55"/>
      <c r="BF116" s="55"/>
      <c r="BG116" s="55"/>
      <c r="BH116" s="55"/>
      <c r="BI116" s="55"/>
      <c r="BJ116" s="55"/>
      <c r="BK116" s="55"/>
      <c r="BL116" s="55"/>
      <c r="BM116" s="55"/>
      <c r="BN116" s="55"/>
      <c r="BO116" s="55"/>
      <c r="BP116" s="55"/>
      <c r="BQ116" s="55"/>
      <c r="BR116" s="55"/>
      <c r="BS116" s="55"/>
      <c r="BT116" s="55"/>
      <c r="BU116" s="55"/>
      <c r="BV116" s="55"/>
      <c r="BW116" s="55"/>
      <c r="BX116" s="55"/>
      <c r="BY116" s="55"/>
      <c r="BZ116" s="55"/>
      <c r="CA116" s="55"/>
      <c r="CB116" s="55"/>
      <c r="CC116" s="55"/>
      <c r="CD116" s="55"/>
      <c r="CE116" s="55"/>
      <c r="CF11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16" s="39" t="str">
        <f>[1]!ObrasNuevas[[#This Row],[NOMBRE PROYECTO]]</f>
        <v>Aumento de capacidad CUT T3</v>
      </c>
      <c r="CH116" s="39" t="str">
        <f>[1]!ObrasNuevas[[#This Row],[TIPO ELEMENTO]]</f>
        <v>Banco de Transformación</v>
      </c>
      <c r="CI116" s="40">
        <f>IFERROR(DATE(YEAR([1]!ObrasNuevas[[#This Row],[FECHA ESTIMADA ENTRADA OPERACIÓN]]),MONTH([1]!ObrasNuevas[[#This Row],[FECHA ESTIMADA ENTRADA OPERACIÓN]]),DAY(1)),"Por definir")</f>
        <v>45839</v>
      </c>
      <c r="CJ116" s="32" t="str">
        <f>IFERROR(VLOOKUP([1]!ObrasNuevas[[#This Row],[TECNOLOGÍA]],[1]!TEC[#Data],2,FALSE),"")</f>
        <v/>
      </c>
      <c r="CK116" s="41">
        <f>[1]!ObrasNuevas[[#This Row],[MW]]</f>
        <v>0</v>
      </c>
    </row>
    <row r="117" spans="1:89" s="11" customFormat="1" x14ac:dyDescent="0.25">
      <c r="A117" s="66"/>
      <c r="B117" s="66"/>
      <c r="C117" s="66"/>
      <c r="M117" s="56"/>
      <c r="N117" s="56"/>
      <c r="O117" s="57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55"/>
      <c r="AZ117" s="55"/>
      <c r="BA117" s="55"/>
      <c r="BB117" s="55"/>
      <c r="BC117" s="55"/>
      <c r="BD117" s="55"/>
      <c r="BE117" s="55"/>
      <c r="BF117" s="55"/>
      <c r="BG117" s="55"/>
      <c r="BH117" s="55"/>
      <c r="BI117" s="55"/>
      <c r="BJ117" s="55"/>
      <c r="BK117" s="55"/>
      <c r="BL117" s="55"/>
      <c r="BM117" s="55"/>
      <c r="BN117" s="55"/>
      <c r="BO117" s="55"/>
      <c r="BP117" s="55"/>
      <c r="BQ117" s="55"/>
      <c r="BR117" s="55"/>
      <c r="BS117" s="55"/>
      <c r="BT117" s="55"/>
      <c r="BU117" s="55"/>
      <c r="BV117" s="55"/>
      <c r="BW117" s="55"/>
      <c r="BX117" s="55"/>
      <c r="BY117" s="55"/>
      <c r="BZ117" s="55"/>
      <c r="CA117" s="55"/>
      <c r="CB117" s="55"/>
      <c r="CC117" s="55"/>
      <c r="CD117" s="55"/>
      <c r="CE117" s="55"/>
      <c r="CF11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17" s="39" t="str">
        <f>[1]!ObrasNuevas[[#This Row],[NOMBRE PROYECTO]]</f>
        <v>Rosario Nuevo Banco de Capacitores</v>
      </c>
      <c r="CH117" s="39" t="str">
        <f>[1]!ObrasNuevas[[#This Row],[TIPO ELEMENTO]]</f>
        <v>Capacitor</v>
      </c>
      <c r="CI117" s="40">
        <f>IFERROR(DATE(YEAR([1]!ObrasNuevas[[#This Row],[FECHA ESTIMADA ENTRADA OPERACIÓN]]),MONTH([1]!ObrasNuevas[[#This Row],[FECHA ESTIMADA ENTRADA OPERACIÓN]]),DAY(1)),"Por definir")</f>
        <v>45870</v>
      </c>
      <c r="CJ117" s="32" t="str">
        <f>IFERROR(VLOOKUP([1]!ObrasNuevas[[#This Row],[TECNOLOGÍA]],[1]!TEC[#Data],2,FALSE),"")</f>
        <v/>
      </c>
      <c r="CK117" s="41" t="str">
        <f>[1]!ObrasNuevas[[#This Row],[MW]]</f>
        <v> </v>
      </c>
    </row>
    <row r="118" spans="1:89" s="11" customFormat="1" x14ac:dyDescent="0.25">
      <c r="A118" s="66"/>
      <c r="B118" s="66"/>
      <c r="C118" s="66"/>
      <c r="M118" s="56"/>
      <c r="N118" s="56"/>
      <c r="O118" s="57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18" s="39" t="str">
        <f>[1]!ObrasNuevas[[#This Row],[NOMBRE PROYECTO]]</f>
        <v>Tamazula Banco 1</v>
      </c>
      <c r="CH118" s="39" t="str">
        <f>[1]!ObrasNuevas[[#This Row],[TIPO ELEMENTO]]</f>
        <v>S.E. de Entronque</v>
      </c>
      <c r="CI118" s="40">
        <f>IFERROR(DATE(YEAR([1]!ObrasNuevas[[#This Row],[FECHA ESTIMADA ENTRADA OPERACIÓN]]),MONTH([1]!ObrasNuevas[[#This Row],[FECHA ESTIMADA ENTRADA OPERACIÓN]]),DAY(1)),"Por definir")</f>
        <v>45870</v>
      </c>
      <c r="CJ118" s="32" t="str">
        <f>IFERROR(VLOOKUP([1]!ObrasNuevas[[#This Row],[TECNOLOGÍA]],[1]!TEC[#Data],2,FALSE),"")</f>
        <v/>
      </c>
      <c r="CK118" s="41">
        <f>[1]!ObrasNuevas[[#This Row],[MW]]</f>
        <v>0</v>
      </c>
    </row>
    <row r="119" spans="1:89" s="11" customFormat="1" x14ac:dyDescent="0.25">
      <c r="A119" s="66"/>
      <c r="B119" s="66"/>
      <c r="C119" s="66"/>
      <c r="M119" s="56"/>
      <c r="N119" s="56"/>
      <c r="O119" s="57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55"/>
      <c r="BA119" s="55"/>
      <c r="BB119" s="55"/>
      <c r="BC119" s="55"/>
      <c r="BD119" s="55"/>
      <c r="BE119" s="55"/>
      <c r="BF119" s="55"/>
      <c r="BG119" s="55"/>
      <c r="BH119" s="55"/>
      <c r="BI119" s="55"/>
      <c r="BJ119" s="55"/>
      <c r="BK119" s="55"/>
      <c r="BL119" s="55"/>
      <c r="BM119" s="55"/>
      <c r="BN119" s="55"/>
      <c r="BO119" s="55"/>
      <c r="BP119" s="55"/>
      <c r="BQ119" s="55"/>
      <c r="BR119" s="55"/>
      <c r="BS119" s="55"/>
      <c r="BT119" s="55"/>
      <c r="BU119" s="55"/>
      <c r="BV119" s="55"/>
      <c r="BW119" s="55"/>
      <c r="BX119" s="55"/>
      <c r="BY119" s="55"/>
      <c r="BZ119" s="55"/>
      <c r="CA119" s="55"/>
      <c r="CB119" s="55"/>
      <c r="CC119" s="55"/>
      <c r="CD119" s="55"/>
      <c r="CE119" s="55"/>
      <c r="CF11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19" s="39" t="str">
        <f>[1]!ObrasNuevas[[#This Row],[NOMBRE PROYECTO]]</f>
        <v>Terramara Banco 1</v>
      </c>
      <c r="CH119" s="39" t="str">
        <f>[1]!ObrasNuevas[[#This Row],[TIPO ELEMENTO]]</f>
        <v>S.E. de Entronque</v>
      </c>
      <c r="CI119" s="40">
        <f>IFERROR(DATE(YEAR([1]!ObrasNuevas[[#This Row],[FECHA ESTIMADA ENTRADA OPERACIÓN]]),MONTH([1]!ObrasNuevas[[#This Row],[FECHA ESTIMADA ENTRADA OPERACIÓN]]),DAY(1)),"Por definir")</f>
        <v>45870</v>
      </c>
      <c r="CJ119" s="32" t="str">
        <f>IFERROR(VLOOKUP([1]!ObrasNuevas[[#This Row],[TECNOLOGÍA]],[1]!TEC[#Data],2,FALSE),"")</f>
        <v/>
      </c>
      <c r="CK119" s="41">
        <f>[1]!ObrasNuevas[[#This Row],[MW]]</f>
        <v>0</v>
      </c>
    </row>
    <row r="120" spans="1:89" s="11" customFormat="1" x14ac:dyDescent="0.25">
      <c r="A120" s="66"/>
      <c r="B120" s="66"/>
      <c r="C120" s="66"/>
      <c r="M120" s="56"/>
      <c r="N120" s="56"/>
      <c r="O120" s="57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  <c r="AV120" s="55"/>
      <c r="AW120" s="55"/>
      <c r="AX120" s="55"/>
      <c r="AY120" s="55"/>
      <c r="AZ120" s="55"/>
      <c r="BA120" s="55"/>
      <c r="BB120" s="55"/>
      <c r="BC120" s="55"/>
      <c r="BD120" s="55"/>
      <c r="BE120" s="55"/>
      <c r="BF120" s="55"/>
      <c r="BG120" s="55"/>
      <c r="BH120" s="55"/>
      <c r="BI120" s="55"/>
      <c r="BJ120" s="55"/>
      <c r="BK120" s="55"/>
      <c r="BL120" s="55"/>
      <c r="BM120" s="55"/>
      <c r="BN120" s="55"/>
      <c r="BO120" s="55"/>
      <c r="BP120" s="55"/>
      <c r="BQ120" s="55"/>
      <c r="BR120" s="55"/>
      <c r="BS120" s="55"/>
      <c r="BT120" s="55"/>
      <c r="BU120" s="55"/>
      <c r="BV120" s="55"/>
      <c r="BW120" s="55"/>
      <c r="BX120" s="55"/>
      <c r="BY120" s="55"/>
      <c r="BZ120" s="55"/>
      <c r="CA120" s="55"/>
      <c r="CB120" s="55"/>
      <c r="CC120" s="55"/>
      <c r="CD120" s="55"/>
      <c r="CE120" s="55"/>
      <c r="CF12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20" s="39" t="str">
        <f>[1]!ObrasNuevas[[#This Row],[NOMBRE PROYECTO]]</f>
        <v>El Llano Banco 1</v>
      </c>
      <c r="CH120" s="39" t="str">
        <f>[1]!ObrasNuevas[[#This Row],[TIPO ELEMENTO]]</f>
        <v>Subestación Eléctrica</v>
      </c>
      <c r="CI120" s="40">
        <f>IFERROR(DATE(YEAR([1]!ObrasNuevas[[#This Row],[FECHA ESTIMADA ENTRADA OPERACIÓN]]),MONTH([1]!ObrasNuevas[[#This Row],[FECHA ESTIMADA ENTRADA OPERACIÓN]]),DAY(1)),"Por definir")</f>
        <v>45870</v>
      </c>
      <c r="CJ120" s="32" t="str">
        <f>IFERROR(VLOOKUP([1]!ObrasNuevas[[#This Row],[TECNOLOGÍA]],[1]!TEC[#Data],2,FALSE),"")</f>
        <v/>
      </c>
      <c r="CK120" s="41" t="str">
        <f>[1]!ObrasNuevas[[#This Row],[MW]]</f>
        <v> </v>
      </c>
    </row>
    <row r="121" spans="1:89" s="11" customFormat="1" x14ac:dyDescent="0.25">
      <c r="A121" s="66"/>
      <c r="B121" s="66"/>
      <c r="C121" s="66"/>
      <c r="M121" s="56"/>
      <c r="N121" s="56"/>
      <c r="O121" s="57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/>
      <c r="BF121" s="55"/>
      <c r="BG121" s="55"/>
      <c r="BH121" s="55"/>
      <c r="BI121" s="55"/>
      <c r="BJ121" s="55"/>
      <c r="BK121" s="55"/>
      <c r="BL121" s="55"/>
      <c r="BM121" s="55"/>
      <c r="BN121" s="55"/>
      <c r="BO121" s="55"/>
      <c r="BP121" s="55"/>
      <c r="BQ121" s="55"/>
      <c r="BR121" s="55"/>
      <c r="BS121" s="55"/>
      <c r="BT121" s="55"/>
      <c r="BU121" s="55"/>
      <c r="BV121" s="55"/>
      <c r="BW121" s="55"/>
      <c r="BX121" s="55"/>
      <c r="BY121" s="55"/>
      <c r="BZ121" s="55"/>
      <c r="CA121" s="55"/>
      <c r="CB121" s="55"/>
      <c r="CC121" s="55"/>
      <c r="CD121" s="55"/>
      <c r="CE121" s="55"/>
      <c r="CF12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21" s="39" t="str">
        <f>[1]!ObrasNuevas[[#This Row],[NOMBRE PROYECTO]]</f>
        <v>Munisol Ampliacion Banco 1</v>
      </c>
      <c r="CH121" s="39" t="str">
        <f>[1]!ObrasNuevas[[#This Row],[TIPO ELEMENTO]]</f>
        <v>Centro de Carga</v>
      </c>
      <c r="CI121" s="40">
        <f>IFERROR(DATE(YEAR([1]!ObrasNuevas[[#This Row],[FECHA ESTIMADA ENTRADA OPERACIÓN]]),MONTH([1]!ObrasNuevas[[#This Row],[FECHA ESTIMADA ENTRADA OPERACIÓN]]),DAY(1)),"Por definir")</f>
        <v>45931</v>
      </c>
      <c r="CJ121" s="32" t="str">
        <f>IFERROR(VLOOKUP([1]!ObrasNuevas[[#This Row],[TECNOLOGÍA]],[1]!TEC[#Data],2,FALSE),"")</f>
        <v/>
      </c>
      <c r="CK121" s="41" t="str">
        <f>[1]!ObrasNuevas[[#This Row],[MW]]</f>
        <v> </v>
      </c>
    </row>
    <row r="122" spans="1:89" s="11" customFormat="1" x14ac:dyDescent="0.25">
      <c r="A122" s="66"/>
      <c r="B122" s="66"/>
      <c r="C122" s="66"/>
      <c r="M122" s="56"/>
      <c r="N122" s="56"/>
      <c r="O122" s="57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  <c r="BC122" s="55"/>
      <c r="BD122" s="55"/>
      <c r="BE122" s="55"/>
      <c r="BF122" s="55"/>
      <c r="BG122" s="55"/>
      <c r="BH122" s="55"/>
      <c r="BI122" s="55"/>
      <c r="BJ122" s="55"/>
      <c r="BK122" s="55"/>
      <c r="BL122" s="55"/>
      <c r="BM122" s="55"/>
      <c r="BN122" s="55"/>
      <c r="BO122" s="55"/>
      <c r="BP122" s="55"/>
      <c r="BQ122" s="55"/>
      <c r="BR122" s="55"/>
      <c r="BS122" s="55"/>
      <c r="BT122" s="55"/>
      <c r="BU122" s="55"/>
      <c r="BV122" s="55"/>
      <c r="BW122" s="55"/>
      <c r="BX122" s="55"/>
      <c r="BY122" s="55"/>
      <c r="BZ122" s="55"/>
      <c r="CA122" s="55"/>
      <c r="CB122" s="55"/>
      <c r="CC122" s="55"/>
      <c r="CD122" s="55"/>
      <c r="CE122" s="55"/>
      <c r="CF12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22" s="39" t="str">
        <f>[1]!ObrasNuevas[[#This Row],[NOMBRE PROYECTO]]</f>
        <v>La Primavera Banco 1</v>
      </c>
      <c r="CH122" s="39" t="str">
        <f>[1]!ObrasNuevas[[#This Row],[TIPO ELEMENTO]]</f>
        <v>Subestación Eléctrica</v>
      </c>
      <c r="CI122" s="40">
        <f>IFERROR(DATE(YEAR([1]!ObrasNuevas[[#This Row],[FECHA ESTIMADA ENTRADA OPERACIÓN]]),MONTH([1]!ObrasNuevas[[#This Row],[FECHA ESTIMADA ENTRADA OPERACIÓN]]),DAY(1)),"Por definir")</f>
        <v>45931</v>
      </c>
      <c r="CJ122" s="32" t="str">
        <f>IFERROR(VLOOKUP([1]!ObrasNuevas[[#This Row],[TECNOLOGÍA]],[1]!TEC[#Data],2,FALSE),"")</f>
        <v/>
      </c>
      <c r="CK122" s="41" t="str">
        <f>[1]!ObrasNuevas[[#This Row],[MW]]</f>
        <v> </v>
      </c>
    </row>
    <row r="123" spans="1:89" s="11" customFormat="1" x14ac:dyDescent="0.25">
      <c r="A123" s="66"/>
      <c r="B123" s="66"/>
      <c r="C123" s="66"/>
      <c r="M123" s="56"/>
      <c r="N123" s="56"/>
      <c r="O123" s="57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55"/>
      <c r="BB123" s="55"/>
      <c r="BC123" s="55"/>
      <c r="BD123" s="55"/>
      <c r="BE123" s="55"/>
      <c r="BF123" s="55"/>
      <c r="BG123" s="55"/>
      <c r="BH123" s="55"/>
      <c r="BI123" s="55"/>
      <c r="BJ123" s="55"/>
      <c r="BK123" s="55"/>
      <c r="BL123" s="55"/>
      <c r="BM123" s="55"/>
      <c r="BN123" s="55"/>
      <c r="BO123" s="55"/>
      <c r="BP123" s="55"/>
      <c r="BQ123" s="55"/>
      <c r="BR123" s="55"/>
      <c r="BS123" s="55"/>
      <c r="BT123" s="55"/>
      <c r="BU123" s="55"/>
      <c r="BV123" s="55"/>
      <c r="BW123" s="55"/>
      <c r="BX123" s="55"/>
      <c r="BY123" s="55"/>
      <c r="BZ123" s="55"/>
      <c r="CA123" s="55"/>
      <c r="CB123" s="55"/>
      <c r="CC123" s="55"/>
      <c r="CD123" s="55"/>
      <c r="CE123" s="55"/>
      <c r="CF12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23" s="39" t="str">
        <f>[1]!ObrasNuevas[[#This Row],[NOMBRE PROYECTO]]</f>
        <v>El Mayo entronque LT NVI-73600-CRZ</v>
      </c>
      <c r="CH123" s="39" t="str">
        <f>[1]!ObrasNuevas[[#This Row],[TIPO ELEMENTO]]</f>
        <v>Línea de Transmisión</v>
      </c>
      <c r="CI123" s="40">
        <f>IFERROR(DATE(YEAR([1]!ObrasNuevas[[#This Row],[FECHA ESTIMADA ENTRADA OPERACIÓN]]),MONTH([1]!ObrasNuevas[[#This Row],[FECHA ESTIMADA ENTRADA OPERACIÓN]]),DAY(1)),"Por definir")</f>
        <v>45962</v>
      </c>
      <c r="CJ123" s="32" t="str">
        <f>IFERROR(VLOOKUP([1]!ObrasNuevas[[#This Row],[TECNOLOGÍA]],[1]!TEC[#Data],2,FALSE),"")</f>
        <v/>
      </c>
      <c r="CK123" s="41" t="str">
        <f>[1]!ObrasNuevas[[#This Row],[MW]]</f>
        <v> </v>
      </c>
    </row>
    <row r="124" spans="1:89" s="11" customFormat="1" x14ac:dyDescent="0.25">
      <c r="A124" s="66"/>
      <c r="B124" s="66"/>
      <c r="C124" s="66"/>
      <c r="M124" s="56"/>
      <c r="N124" s="56"/>
      <c r="O124" s="57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55"/>
      <c r="AZ124" s="55"/>
      <c r="BA124" s="55"/>
      <c r="BB124" s="55"/>
      <c r="BC124" s="55"/>
      <c r="BD124" s="55"/>
      <c r="BE124" s="55"/>
      <c r="BF124" s="55"/>
      <c r="BG124" s="55"/>
      <c r="BH124" s="55"/>
      <c r="BI124" s="55"/>
      <c r="BJ124" s="55"/>
      <c r="BK124" s="55"/>
      <c r="BL124" s="55"/>
      <c r="BM124" s="55"/>
      <c r="BN124" s="55"/>
      <c r="BO124" s="55"/>
      <c r="BP124" s="55"/>
      <c r="BQ124" s="55"/>
      <c r="BR124" s="55"/>
      <c r="BS124" s="55"/>
      <c r="BT124" s="55"/>
      <c r="BU124" s="55"/>
      <c r="BV124" s="55"/>
      <c r="BW124" s="55"/>
      <c r="BX124" s="55"/>
      <c r="BY124" s="55"/>
      <c r="BZ124" s="55"/>
      <c r="CA124" s="55"/>
      <c r="CB124" s="55"/>
      <c r="CC124" s="55"/>
      <c r="CD124" s="55"/>
      <c r="CE124" s="55"/>
      <c r="CF12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24" s="39">
        <f>[1]!ObrasNuevas[[#This Row],[NOMBRE PROYECTO]]</f>
        <v>0</v>
      </c>
      <c r="CH124" s="39" t="str">
        <f>[1]!ObrasNuevas[[#This Row],[TIPO ELEMENTO]]</f>
        <v>Línea de Transmisión</v>
      </c>
      <c r="CI124" s="40">
        <f>IFERROR(DATE(YEAR([1]!ObrasNuevas[[#This Row],[FECHA ESTIMADA ENTRADA OPERACIÓN]]),MONTH([1]!ObrasNuevas[[#This Row],[FECHA ESTIMADA ENTRADA OPERACIÓN]]),DAY(1)),"Por definir")</f>
        <v>45962</v>
      </c>
      <c r="CJ124" s="32" t="str">
        <f>IFERROR(VLOOKUP([1]!ObrasNuevas[[#This Row],[TECNOLOGÍA]],[1]!TEC[#Data],2,FALSE),"")</f>
        <v/>
      </c>
      <c r="CK124" s="41">
        <f>[1]!ObrasNuevas[[#This Row],[MW]]</f>
        <v>0</v>
      </c>
    </row>
    <row r="125" spans="1:89" s="11" customFormat="1" x14ac:dyDescent="0.25">
      <c r="A125" s="66"/>
      <c r="B125" s="66"/>
      <c r="C125" s="66"/>
      <c r="M125" s="56"/>
      <c r="N125" s="56"/>
      <c r="O125" s="57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5"/>
      <c r="AW125" s="55"/>
      <c r="AX125" s="55"/>
      <c r="AY125" s="55"/>
      <c r="AZ125" s="55"/>
      <c r="BA125" s="55"/>
      <c r="BB125" s="55"/>
      <c r="BC125" s="55"/>
      <c r="BD125" s="55"/>
      <c r="BE125" s="55"/>
      <c r="BF125" s="55"/>
      <c r="BG125" s="55"/>
      <c r="BH125" s="55"/>
      <c r="BI125" s="55"/>
      <c r="BJ125" s="55"/>
      <c r="BK125" s="55"/>
      <c r="BL125" s="55"/>
      <c r="BM125" s="55"/>
      <c r="BN125" s="55"/>
      <c r="BO125" s="55"/>
      <c r="BP125" s="55"/>
      <c r="BQ125" s="55"/>
      <c r="BR125" s="55"/>
      <c r="BS125" s="55"/>
      <c r="BT125" s="55"/>
      <c r="BU125" s="55"/>
      <c r="BV125" s="55"/>
      <c r="BW125" s="55"/>
      <c r="BX125" s="55"/>
      <c r="BY125" s="55"/>
      <c r="BZ125" s="55"/>
      <c r="CA125" s="55"/>
      <c r="CB125" s="55"/>
      <c r="CC125" s="55"/>
      <c r="CD125" s="55"/>
      <c r="CE125" s="55"/>
      <c r="CF12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25" s="39">
        <f>[1]!ObrasNuevas[[#This Row],[NOMBRE PROYECTO]]</f>
        <v>0</v>
      </c>
      <c r="CH125" s="39" t="str">
        <f>[1]!ObrasNuevas[[#This Row],[TIPO ELEMENTO]]</f>
        <v>Línea de Transmisión</v>
      </c>
      <c r="CI125" s="40">
        <f>IFERROR(DATE(YEAR([1]!ObrasNuevas[[#This Row],[FECHA ESTIMADA ENTRADA OPERACIÓN]]),MONTH([1]!ObrasNuevas[[#This Row],[FECHA ESTIMADA ENTRADA OPERACIÓN]]),DAY(1)),"Por definir")</f>
        <v>45962</v>
      </c>
      <c r="CJ125" s="32" t="str">
        <f>IFERROR(VLOOKUP([1]!ObrasNuevas[[#This Row],[TECNOLOGÍA]],[1]!TEC[#Data],2,FALSE),"")</f>
        <v/>
      </c>
      <c r="CK125" s="41">
        <f>[1]!ObrasNuevas[[#This Row],[MW]]</f>
        <v>0</v>
      </c>
    </row>
    <row r="126" spans="1:89" s="11" customFormat="1" x14ac:dyDescent="0.25">
      <c r="A126" s="66"/>
      <c r="B126" s="66"/>
      <c r="C126" s="66"/>
      <c r="M126" s="56"/>
      <c r="N126" s="56"/>
      <c r="O126" s="57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V126" s="55"/>
      <c r="BW126" s="55"/>
      <c r="BX126" s="55"/>
      <c r="BY126" s="55"/>
      <c r="BZ126" s="55"/>
      <c r="CA126" s="55"/>
      <c r="CB126" s="55"/>
      <c r="CC126" s="55"/>
      <c r="CD126" s="55"/>
      <c r="CE126" s="55"/>
      <c r="CF12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26" s="39" t="str">
        <f>[1]!ObrasNuevas[[#This Row],[NOMBRE PROYECTO]]</f>
        <v>Central Fotovoltaica El Mayo</v>
      </c>
      <c r="CH126" s="39" t="str">
        <f>[1]!ObrasNuevas[[#This Row],[TIPO ELEMENTO]]</f>
        <v>Central Eléctrica</v>
      </c>
      <c r="CI126" s="40">
        <f>IFERROR(DATE(YEAR([1]!ObrasNuevas[[#This Row],[FECHA ESTIMADA ENTRADA OPERACIÓN]]),MONTH([1]!ObrasNuevas[[#This Row],[FECHA ESTIMADA ENTRADA OPERACIÓN]]),DAY(1)),"Por definir")</f>
        <v>45992</v>
      </c>
      <c r="CJ126" s="32" t="str">
        <f>IFERROR(VLOOKUP([1]!ObrasNuevas[[#This Row],[TECNOLOGÍA]],[1]!TEC[#Data],2,FALSE),"")</f>
        <v>FV</v>
      </c>
      <c r="CK126" s="41">
        <f>[1]!ObrasNuevas[[#This Row],[MW]]</f>
        <v>99</v>
      </c>
    </row>
    <row r="127" spans="1:89" s="11" customFormat="1" x14ac:dyDescent="0.25">
      <c r="A127" s="66"/>
      <c r="B127" s="66"/>
      <c r="C127" s="66"/>
      <c r="M127" s="56"/>
      <c r="N127" s="56"/>
      <c r="O127" s="57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  <c r="BW127" s="55"/>
      <c r="BX127" s="55"/>
      <c r="BY127" s="55"/>
      <c r="BZ127" s="55"/>
      <c r="CA127" s="55"/>
      <c r="CB127" s="55"/>
      <c r="CC127" s="55"/>
      <c r="CD127" s="55"/>
      <c r="CE127" s="55"/>
      <c r="CF12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27" s="39" t="str">
        <f>[1]!ObrasNuevas[[#This Row],[NOMBRE PROYECTO]]</f>
        <v>Subestación Ocho sustitucion Banco 1</v>
      </c>
      <c r="CH127" s="39" t="str">
        <f>[1]!ObrasNuevas[[#This Row],[TIPO ELEMENTO]]</f>
        <v>Banco de transformación</v>
      </c>
      <c r="CI127" s="40">
        <f>IFERROR(DATE(YEAR([1]!ObrasNuevas[[#This Row],[FECHA ESTIMADA ENTRADA OPERACIÓN]]),MONTH([1]!ObrasNuevas[[#This Row],[FECHA ESTIMADA ENTRADA OPERACIÓN]]),DAY(1)),"Por definir")</f>
        <v>46054</v>
      </c>
      <c r="CJ127" s="32" t="str">
        <f>IFERROR(VLOOKUP([1]!ObrasNuevas[[#This Row],[TECNOLOGÍA]],[1]!TEC[#Data],2,FALSE),"")</f>
        <v/>
      </c>
      <c r="CK127" s="41" t="str">
        <f>[1]!ObrasNuevas[[#This Row],[MW]]</f>
        <v> </v>
      </c>
    </row>
    <row r="128" spans="1:89" s="11" customFormat="1" x14ac:dyDescent="0.25">
      <c r="A128" s="66"/>
      <c r="B128" s="66"/>
      <c r="C128" s="66"/>
      <c r="M128" s="56"/>
      <c r="N128" s="56"/>
      <c r="O128" s="57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28" s="39" t="str">
        <f>[1]!ObrasNuevas[[#This Row],[NOMBRE PROYECTO]]</f>
        <v>Santa Ines sustitucion Banco 1</v>
      </c>
      <c r="CH128" s="39" t="str">
        <f>[1]!ObrasNuevas[[#This Row],[TIPO ELEMENTO]]</f>
        <v>Banco de transformación</v>
      </c>
      <c r="CI128" s="40">
        <f>IFERROR(DATE(YEAR([1]!ObrasNuevas[[#This Row],[FECHA ESTIMADA ENTRADA OPERACIÓN]]),MONTH([1]!ObrasNuevas[[#This Row],[FECHA ESTIMADA ENTRADA OPERACIÓN]]),DAY(1)),"Por definir")</f>
        <v>46054</v>
      </c>
      <c r="CJ128" s="32" t="str">
        <f>IFERROR(VLOOKUP([1]!ObrasNuevas[[#This Row],[TECNOLOGÍA]],[1]!TEC[#Data],2,FALSE),"")</f>
        <v/>
      </c>
      <c r="CK128" s="41" t="str">
        <f>[1]!ObrasNuevas[[#This Row],[MW]]</f>
        <v> </v>
      </c>
    </row>
    <row r="129" spans="1:89" s="11" customFormat="1" x14ac:dyDescent="0.25">
      <c r="A129" s="66"/>
      <c r="B129" s="66"/>
      <c r="C129" s="66"/>
      <c r="M129" s="56"/>
      <c r="N129" s="56"/>
      <c r="O129" s="57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29" s="39" t="str">
        <f>[1]!ObrasNuevas[[#This Row],[NOMBRE PROYECTO]]</f>
        <v>Viñedos nuevo banco de capacitores</v>
      </c>
      <c r="CH129" s="39" t="str">
        <f>[1]!ObrasNuevas[[#This Row],[TIPO ELEMENTO]]</f>
        <v>Capacitor</v>
      </c>
      <c r="CI129" s="40">
        <f>IFERROR(DATE(YEAR([1]!ObrasNuevas[[#This Row],[FECHA ESTIMADA ENTRADA OPERACIÓN]]),MONTH([1]!ObrasNuevas[[#This Row],[FECHA ESTIMADA ENTRADA OPERACIÓN]]),DAY(1)),"Por definir")</f>
        <v>46082</v>
      </c>
      <c r="CJ129" s="32" t="str">
        <f>IFERROR(VLOOKUP([1]!ObrasNuevas[[#This Row],[TECNOLOGÍA]],[1]!TEC[#Data],2,FALSE),"")</f>
        <v/>
      </c>
      <c r="CK129" s="41" t="str">
        <f>[1]!ObrasNuevas[[#This Row],[MW]]</f>
        <v> </v>
      </c>
    </row>
    <row r="130" spans="1:89" s="11" customFormat="1" x14ac:dyDescent="0.25">
      <c r="A130" s="66"/>
      <c r="B130" s="66"/>
      <c r="C130" s="66"/>
      <c r="M130" s="56"/>
      <c r="N130" s="56"/>
      <c r="O130" s="57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30" s="39" t="str">
        <f>[1]!ObrasNuevas[[#This Row],[NOMBRE PROYECTO]]</f>
        <v>I20-SIN1-Etapa2</v>
      </c>
      <c r="CH130" s="39" t="str">
        <f>[1]!ObrasNuevas[[#This Row],[TIPO ELEMENTO]]</f>
        <v>Línea de Transmisión</v>
      </c>
      <c r="CI130" s="40">
        <f>IFERROR(DATE(YEAR([1]!ObrasNuevas[[#This Row],[FECHA ESTIMADA ENTRADA OPERACIÓN]]),MONTH([1]!ObrasNuevas[[#This Row],[FECHA ESTIMADA ENTRADA OPERACIÓN]]),DAY(1)),"Por definir")</f>
        <v>46082</v>
      </c>
      <c r="CJ130" s="32" t="str">
        <f>IFERROR(VLOOKUP([1]!ObrasNuevas[[#This Row],[TECNOLOGÍA]],[1]!TEC[#Data],2,FALSE),"")</f>
        <v/>
      </c>
      <c r="CK130" s="41">
        <f>[1]!ObrasNuevas[[#This Row],[MW]]</f>
        <v>0</v>
      </c>
    </row>
    <row r="131" spans="1:89" s="11" customFormat="1" x14ac:dyDescent="0.25">
      <c r="A131" s="66"/>
      <c r="B131" s="66"/>
      <c r="C131" s="66"/>
      <c r="M131" s="56"/>
      <c r="N131" s="56"/>
      <c r="O131" s="57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31" s="39" t="str">
        <f>[1]!ObrasNuevas[[#This Row],[NOMBRE PROYECTO]]</f>
        <v>Union Energetica del Noroeste (Etapa 2)</v>
      </c>
      <c r="CH131" s="39" t="str">
        <f>[1]!ObrasNuevas[[#This Row],[TIPO ELEMENTO]]</f>
        <v>Central Eléctrica</v>
      </c>
      <c r="CI131" s="40">
        <f>IFERROR(DATE(YEAR([1]!ObrasNuevas[[#This Row],[FECHA ESTIMADA ENTRADA OPERACIÓN]]),MONTH([1]!ObrasNuevas[[#This Row],[FECHA ESTIMADA ENTRADA OPERACIÓN]]),DAY(1)),"Por definir")</f>
        <v>46113</v>
      </c>
      <c r="CJ131" s="32" t="str">
        <f>IFERROR(VLOOKUP([1]!ObrasNuevas[[#This Row],[TECNOLOGÍA]],[1]!TEC[#Data],2,FALSE),"")</f>
        <v>COG</v>
      </c>
      <c r="CK131" s="41">
        <f>[1]!ObrasNuevas[[#This Row],[MW]]</f>
        <v>12.3</v>
      </c>
    </row>
    <row r="132" spans="1:89" s="11" customFormat="1" x14ac:dyDescent="0.25">
      <c r="A132" s="66"/>
      <c r="B132" s="66"/>
      <c r="C132" s="66"/>
      <c r="M132" s="56"/>
      <c r="N132" s="56"/>
      <c r="O132" s="57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  <c r="CD132" s="55"/>
      <c r="CE132" s="55"/>
      <c r="CF13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32" s="39" t="str">
        <f>[1]!ObrasNuevas[[#This Row],[NOMBRE PROYECTO]]</f>
        <v>Guamuchil Dos nuevo banco de capacitores</v>
      </c>
      <c r="CH132" s="39" t="str">
        <f>[1]!ObrasNuevas[[#This Row],[TIPO ELEMENTO]]</f>
        <v>Capacitor</v>
      </c>
      <c r="CI132" s="40">
        <f>IFERROR(DATE(YEAR([1]!ObrasNuevas[[#This Row],[FECHA ESTIMADA ENTRADA OPERACIÓN]]),MONTH([1]!ObrasNuevas[[#This Row],[FECHA ESTIMADA ENTRADA OPERACIÓN]]),DAY(1)),"Por definir")</f>
        <v>46143</v>
      </c>
      <c r="CJ132" s="32" t="str">
        <f>IFERROR(VLOOKUP([1]!ObrasNuevas[[#This Row],[TECNOLOGÍA]],[1]!TEC[#Data],2,FALSE),"")</f>
        <v/>
      </c>
      <c r="CK132" s="41" t="str">
        <f>[1]!ObrasNuevas[[#This Row],[MW]]</f>
        <v> </v>
      </c>
    </row>
    <row r="133" spans="1:89" s="11" customFormat="1" x14ac:dyDescent="0.25">
      <c r="A133" s="66"/>
      <c r="B133" s="66"/>
      <c r="C133" s="66"/>
      <c r="M133" s="56"/>
      <c r="N133" s="56"/>
      <c r="O133" s="57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5"/>
      <c r="AZ133" s="55"/>
      <c r="BA133" s="55"/>
      <c r="BB133" s="55"/>
      <c r="BC133" s="55"/>
      <c r="BD133" s="55"/>
      <c r="BE133" s="55"/>
      <c r="BF133" s="55"/>
      <c r="BG133" s="55"/>
      <c r="BH133" s="55"/>
      <c r="BI133" s="55"/>
      <c r="BJ133" s="55"/>
      <c r="BK133" s="55"/>
      <c r="BL133" s="55"/>
      <c r="BM133" s="55"/>
      <c r="BN133" s="55"/>
      <c r="BO133" s="55"/>
      <c r="BP133" s="55"/>
      <c r="BQ133" s="55"/>
      <c r="BR133" s="55"/>
      <c r="BS133" s="55"/>
      <c r="BT133" s="55"/>
      <c r="BU133" s="55"/>
      <c r="BV133" s="55"/>
      <c r="BW133" s="55"/>
      <c r="BX133" s="55"/>
      <c r="BY133" s="55"/>
      <c r="BZ133" s="55"/>
      <c r="CA133" s="55"/>
      <c r="CB133" s="55"/>
      <c r="CC133" s="55"/>
      <c r="CD133" s="55"/>
      <c r="CE133" s="55"/>
      <c r="CF13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33" s="39" t="str">
        <f>[1]!ObrasNuevas[[#This Row],[NOMBRE PROYECTO]]</f>
        <v>Choacahui Banco 1</v>
      </c>
      <c r="CH133" s="39" t="str">
        <f>[1]!ObrasNuevas[[#This Row],[TIPO ELEMENTO]]</f>
        <v>Centro de Carga</v>
      </c>
      <c r="CI133" s="40">
        <f>IFERROR(DATE(YEAR([1]!ObrasNuevas[[#This Row],[FECHA ESTIMADA ENTRADA OPERACIÓN]]),MONTH([1]!ObrasNuevas[[#This Row],[FECHA ESTIMADA ENTRADA OPERACIÓN]]),DAY(1)),"Por definir")</f>
        <v>46143</v>
      </c>
      <c r="CJ133" s="32" t="str">
        <f>IFERROR(VLOOKUP([1]!ObrasNuevas[[#This Row],[TECNOLOGÍA]],[1]!TEC[#Data],2,FALSE),"")</f>
        <v/>
      </c>
      <c r="CK133" s="41" t="str">
        <f>[1]!ObrasNuevas[[#This Row],[MW]]</f>
        <v> </v>
      </c>
    </row>
    <row r="134" spans="1:89" s="11" customFormat="1" x14ac:dyDescent="0.25">
      <c r="A134" s="66"/>
      <c r="B134" s="66"/>
      <c r="C134" s="66"/>
      <c r="M134" s="56"/>
      <c r="N134" s="56"/>
      <c r="O134" s="57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5"/>
      <c r="AW134" s="55"/>
      <c r="AX134" s="55"/>
      <c r="AY134" s="55"/>
      <c r="AZ134" s="55"/>
      <c r="BA134" s="55"/>
      <c r="BB134" s="55"/>
      <c r="BC134" s="55"/>
      <c r="BD134" s="55"/>
      <c r="BE134" s="55"/>
      <c r="BF134" s="55"/>
      <c r="BG134" s="55"/>
      <c r="BH134" s="55"/>
      <c r="BI134" s="55"/>
      <c r="BJ134" s="55"/>
      <c r="BK134" s="55"/>
      <c r="BL134" s="55"/>
      <c r="BM134" s="55"/>
      <c r="BN134" s="55"/>
      <c r="BO134" s="55"/>
      <c r="BP134" s="55"/>
      <c r="BQ134" s="55"/>
      <c r="BR134" s="55"/>
      <c r="BS134" s="55"/>
      <c r="BT134" s="55"/>
      <c r="BU134" s="55"/>
      <c r="BV134" s="55"/>
      <c r="BW134" s="55"/>
      <c r="BX134" s="55"/>
      <c r="BY134" s="55"/>
      <c r="BZ134" s="55"/>
      <c r="CA134" s="55"/>
      <c r="CB134" s="55"/>
      <c r="CC134" s="55"/>
      <c r="CD134" s="55"/>
      <c r="CE134" s="55"/>
      <c r="CF13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34" s="39" t="str">
        <f>[1]!ObrasNuevas[[#This Row],[NOMBRE PROYECTO]]</f>
        <v>Chinitos Banco 1</v>
      </c>
      <c r="CH134" s="39" t="str">
        <f>[1]!ObrasNuevas[[#This Row],[TIPO ELEMENTO]]</f>
        <v>Subestación Eléctrica</v>
      </c>
      <c r="CI134" s="40">
        <f>IFERROR(DATE(YEAR([1]!ObrasNuevas[[#This Row],[FECHA ESTIMADA ENTRADA OPERACIÓN]]),MONTH([1]!ObrasNuevas[[#This Row],[FECHA ESTIMADA ENTRADA OPERACIÓN]]),DAY(1)),"Por definir")</f>
        <v>46143</v>
      </c>
      <c r="CJ134" s="32" t="str">
        <f>IFERROR(VLOOKUP([1]!ObrasNuevas[[#This Row],[TECNOLOGÍA]],[1]!TEC[#Data],2,FALSE),"")</f>
        <v/>
      </c>
      <c r="CK134" s="41" t="str">
        <f>[1]!ObrasNuevas[[#This Row],[MW]]</f>
        <v> </v>
      </c>
    </row>
    <row r="135" spans="1:89" s="11" customFormat="1" x14ac:dyDescent="0.25">
      <c r="A135" s="66"/>
      <c r="B135" s="66"/>
      <c r="C135" s="66"/>
      <c r="M135" s="56"/>
      <c r="N135" s="56"/>
      <c r="O135" s="57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55"/>
      <c r="AW135" s="55"/>
      <c r="AX135" s="55"/>
      <c r="AY135" s="55"/>
      <c r="AZ135" s="55"/>
      <c r="BA135" s="55"/>
      <c r="BB135" s="55"/>
      <c r="BC135" s="55"/>
      <c r="BD135" s="55"/>
      <c r="BE135" s="55"/>
      <c r="BF135" s="55"/>
      <c r="BG135" s="55"/>
      <c r="BH135" s="55"/>
      <c r="BI135" s="55"/>
      <c r="BJ135" s="55"/>
      <c r="BK135" s="55"/>
      <c r="BL135" s="55"/>
      <c r="BM135" s="55"/>
      <c r="BN135" s="55"/>
      <c r="BO135" s="55"/>
      <c r="BP135" s="55"/>
      <c r="BQ135" s="55"/>
      <c r="BR135" s="55"/>
      <c r="BS135" s="55"/>
      <c r="BT135" s="55"/>
      <c r="BU135" s="55"/>
      <c r="BV135" s="55"/>
      <c r="BW135" s="55"/>
      <c r="BX135" s="55"/>
      <c r="BY135" s="55"/>
      <c r="BZ135" s="55"/>
      <c r="CA135" s="55"/>
      <c r="CB135" s="55"/>
      <c r="CC135" s="55"/>
      <c r="CD135" s="55"/>
      <c r="CE135" s="55"/>
      <c r="CF13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35" s="39" t="str">
        <f>[1]!ObrasNuevas[[#This Row],[NOMBRE PROYECTO]]</f>
        <v>Compuertas Banco 1</v>
      </c>
      <c r="CH135" s="39" t="str">
        <f>[1]!ObrasNuevas[[#This Row],[TIPO ELEMENTO]]</f>
        <v>Subestación Eléctrica</v>
      </c>
      <c r="CI135" s="40">
        <f>IFERROR(DATE(YEAR([1]!ObrasNuevas[[#This Row],[FECHA ESTIMADA ENTRADA OPERACIÓN]]),MONTH([1]!ObrasNuevas[[#This Row],[FECHA ESTIMADA ENTRADA OPERACIÓN]]),DAY(1)),"Por definir")</f>
        <v>46143</v>
      </c>
      <c r="CJ135" s="32" t="str">
        <f>IFERROR(VLOOKUP([1]!ObrasNuevas[[#This Row],[TECNOLOGÍA]],[1]!TEC[#Data],2,FALSE),"")</f>
        <v/>
      </c>
      <c r="CK135" s="41" t="str">
        <f>[1]!ObrasNuevas[[#This Row],[MW]]</f>
        <v> </v>
      </c>
    </row>
    <row r="136" spans="1:89" s="11" customFormat="1" x14ac:dyDescent="0.25">
      <c r="A136" s="66"/>
      <c r="B136" s="66"/>
      <c r="C136" s="66"/>
      <c r="M136" s="56"/>
      <c r="N136" s="56"/>
      <c r="O136" s="57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  <c r="AV136" s="55"/>
      <c r="AW136" s="55"/>
      <c r="AX136" s="55"/>
      <c r="AY136" s="55"/>
      <c r="AZ136" s="55"/>
      <c r="BA136" s="55"/>
      <c r="BB136" s="55"/>
      <c r="BC136" s="55"/>
      <c r="BD136" s="55"/>
      <c r="BE136" s="55"/>
      <c r="BF136" s="55"/>
      <c r="BG136" s="55"/>
      <c r="BH136" s="55"/>
      <c r="BI136" s="55"/>
      <c r="BJ136" s="55"/>
      <c r="BK136" s="55"/>
      <c r="BL136" s="55"/>
      <c r="BM136" s="55"/>
      <c r="BN136" s="55"/>
      <c r="BO136" s="55"/>
      <c r="BP136" s="55"/>
      <c r="BQ136" s="55"/>
      <c r="BR136" s="55"/>
      <c r="BS136" s="55"/>
      <c r="BT136" s="55"/>
      <c r="BU136" s="55"/>
      <c r="BV136" s="55"/>
      <c r="BW136" s="55"/>
      <c r="BX136" s="55"/>
      <c r="BY136" s="55"/>
      <c r="BZ136" s="55"/>
      <c r="CA136" s="55"/>
      <c r="CB136" s="55"/>
      <c r="CC136" s="55"/>
      <c r="CD136" s="55"/>
      <c r="CE136" s="55"/>
      <c r="CF13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36" s="39" t="str">
        <f>[1]!ObrasNuevas[[#This Row],[NOMBRE PROYECTO]]</f>
        <v>Villa Angel Flores Banco 1</v>
      </c>
      <c r="CH136" s="39" t="str">
        <f>[1]!ObrasNuevas[[#This Row],[TIPO ELEMENTO]]</f>
        <v>Subestación Eléctrica</v>
      </c>
      <c r="CI136" s="40">
        <f>IFERROR(DATE(YEAR([1]!ObrasNuevas[[#This Row],[FECHA ESTIMADA ENTRADA OPERACIÓN]]),MONTH([1]!ObrasNuevas[[#This Row],[FECHA ESTIMADA ENTRADA OPERACIÓN]]),DAY(1)),"Por definir")</f>
        <v>46143</v>
      </c>
      <c r="CJ136" s="32" t="str">
        <f>IFERROR(VLOOKUP([1]!ObrasNuevas[[#This Row],[TECNOLOGÍA]],[1]!TEC[#Data],2,FALSE),"")</f>
        <v/>
      </c>
      <c r="CK136" s="41" t="str">
        <f>[1]!ObrasNuevas[[#This Row],[MW]]</f>
        <v> </v>
      </c>
    </row>
    <row r="137" spans="1:89" s="11" customFormat="1" x14ac:dyDescent="0.25">
      <c r="A137" s="66"/>
      <c r="B137" s="66"/>
      <c r="C137" s="66"/>
      <c r="M137" s="56"/>
      <c r="N137" s="56"/>
      <c r="O137" s="57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55"/>
      <c r="AX137" s="55"/>
      <c r="AY137" s="55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55"/>
      <c r="CD137" s="55"/>
      <c r="CE137" s="55"/>
      <c r="CF13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37" s="39" t="str">
        <f>[1]!ObrasNuevas[[#This Row],[NOMBRE PROYECTO]]</f>
        <v>Santa Fe Banco 1</v>
      </c>
      <c r="CH137" s="39" t="str">
        <f>[1]!ObrasNuevas[[#This Row],[TIPO ELEMENTO]]</f>
        <v>Subestación Eléctrica</v>
      </c>
      <c r="CI137" s="40">
        <f>IFERROR(DATE(YEAR([1]!ObrasNuevas[[#This Row],[FECHA ESTIMADA ENTRADA OPERACIÓN]]),MONTH([1]!ObrasNuevas[[#This Row],[FECHA ESTIMADA ENTRADA OPERACIÓN]]),DAY(1)),"Por definir")</f>
        <v>46174</v>
      </c>
      <c r="CJ137" s="32" t="str">
        <f>IFERROR(VLOOKUP([1]!ObrasNuevas[[#This Row],[TECNOLOGÍA]],[1]!TEC[#Data],2,FALSE),"")</f>
        <v/>
      </c>
      <c r="CK137" s="41" t="str">
        <f>[1]!ObrasNuevas[[#This Row],[MW]]</f>
        <v> </v>
      </c>
    </row>
    <row r="138" spans="1:89" s="11" customFormat="1" x14ac:dyDescent="0.25">
      <c r="A138" s="66"/>
      <c r="B138" s="66"/>
      <c r="C138" s="66"/>
      <c r="M138" s="56"/>
      <c r="N138" s="56"/>
      <c r="O138" s="57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V138" s="55"/>
      <c r="AW138" s="55"/>
      <c r="AX138" s="55"/>
      <c r="AY138" s="55"/>
      <c r="AZ138" s="55"/>
      <c r="BA138" s="55"/>
      <c r="BB138" s="55"/>
      <c r="BC138" s="55"/>
      <c r="BD138" s="55"/>
      <c r="BE138" s="55"/>
      <c r="BF138" s="55"/>
      <c r="BG138" s="55"/>
      <c r="BH138" s="55"/>
      <c r="BI138" s="55"/>
      <c r="BJ138" s="55"/>
      <c r="BK138" s="55"/>
      <c r="BL138" s="55"/>
      <c r="BM138" s="55"/>
      <c r="BN138" s="55"/>
      <c r="BO138" s="55"/>
      <c r="BP138" s="55"/>
      <c r="BQ138" s="55"/>
      <c r="BR138" s="55"/>
      <c r="BS138" s="55"/>
      <c r="BT138" s="55"/>
      <c r="BU138" s="55"/>
      <c r="BV138" s="55"/>
      <c r="BW138" s="55"/>
      <c r="BX138" s="55"/>
      <c r="BY138" s="55"/>
      <c r="BZ138" s="55"/>
      <c r="CA138" s="55"/>
      <c r="CB138" s="55"/>
      <c r="CC138" s="55"/>
      <c r="CD138" s="55"/>
      <c r="CE138" s="55"/>
      <c r="CF13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38" s="39" t="str">
        <f>[1]!ObrasNuevas[[#This Row],[NOMBRE PROYECTO]]</f>
        <v>El Fuerte Penal entronque LT EFU-73630-LMD</v>
      </c>
      <c r="CH138" s="39" t="str">
        <f>[1]!ObrasNuevas[[#This Row],[TIPO ELEMENTO]]</f>
        <v>Línea de Transmisión</v>
      </c>
      <c r="CI138" s="40">
        <f>IFERROR(DATE(YEAR([1]!ObrasNuevas[[#This Row],[FECHA ESTIMADA ENTRADA OPERACIÓN]]),MONTH([1]!ObrasNuevas[[#This Row],[FECHA ESTIMADA ENTRADA OPERACIÓN]]),DAY(1)),"Por definir")</f>
        <v>46204</v>
      </c>
      <c r="CJ138" s="32" t="str">
        <f>IFERROR(VLOOKUP([1]!ObrasNuevas[[#This Row],[TECNOLOGÍA]],[1]!TEC[#Data],2,FALSE),"")</f>
        <v/>
      </c>
      <c r="CK138" s="41" t="str">
        <f>[1]!ObrasNuevas[[#This Row],[MW]]</f>
        <v> </v>
      </c>
    </row>
    <row r="139" spans="1:89" s="11" customFormat="1" x14ac:dyDescent="0.25">
      <c r="A139" s="66"/>
      <c r="B139" s="66"/>
      <c r="C139" s="66"/>
      <c r="M139" s="56"/>
      <c r="N139" s="56"/>
      <c r="O139" s="57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5"/>
      <c r="AW139" s="55"/>
      <c r="AX139" s="55"/>
      <c r="AY139" s="55"/>
      <c r="AZ139" s="55"/>
      <c r="BA139" s="55"/>
      <c r="BB139" s="55"/>
      <c r="BC139" s="55"/>
      <c r="BD139" s="55"/>
      <c r="BE139" s="55"/>
      <c r="BF139" s="55"/>
      <c r="BG139" s="55"/>
      <c r="BH139" s="55"/>
      <c r="BI139" s="55"/>
      <c r="BJ139" s="55"/>
      <c r="BK139" s="55"/>
      <c r="BL139" s="55"/>
      <c r="BM139" s="55"/>
      <c r="BN139" s="55"/>
      <c r="BO139" s="55"/>
      <c r="BP139" s="55"/>
      <c r="BQ139" s="55"/>
      <c r="BR139" s="55"/>
      <c r="BS139" s="55"/>
      <c r="BT139" s="55"/>
      <c r="BU139" s="55"/>
      <c r="BV139" s="55"/>
      <c r="BW139" s="55"/>
      <c r="BX139" s="55"/>
      <c r="BY139" s="55"/>
      <c r="BZ139" s="55"/>
      <c r="CA139" s="55"/>
      <c r="CB139" s="55"/>
      <c r="CC139" s="55"/>
      <c r="CD139" s="55"/>
      <c r="CE139" s="55"/>
      <c r="CF13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39" s="39" t="str">
        <f>[1]!ObrasNuevas[[#This Row],[NOMBRE PROYECTO]]</f>
        <v>Angostura Banco 1</v>
      </c>
      <c r="CH139" s="39" t="str">
        <f>[1]!ObrasNuevas[[#This Row],[TIPO ELEMENTO]]</f>
        <v>Subestación Eléctrica</v>
      </c>
      <c r="CI139" s="40">
        <f>IFERROR(DATE(YEAR([1]!ObrasNuevas[[#This Row],[FECHA ESTIMADA ENTRADA OPERACIÓN]]),MONTH([1]!ObrasNuevas[[#This Row],[FECHA ESTIMADA ENTRADA OPERACIÓN]]),DAY(1)),"Por definir")</f>
        <v>46204</v>
      </c>
      <c r="CJ139" s="32" t="str">
        <f>IFERROR(VLOOKUP([1]!ObrasNuevas[[#This Row],[TECNOLOGÍA]],[1]!TEC[#Data],2,FALSE),"")</f>
        <v/>
      </c>
      <c r="CK139" s="41" t="str">
        <f>[1]!ObrasNuevas[[#This Row],[MW]]</f>
        <v> </v>
      </c>
    </row>
    <row r="140" spans="1:89" s="11" customFormat="1" x14ac:dyDescent="0.25">
      <c r="A140" s="66"/>
      <c r="B140" s="66"/>
      <c r="C140" s="66"/>
      <c r="M140" s="56"/>
      <c r="N140" s="56"/>
      <c r="O140" s="57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  <c r="AV140" s="55"/>
      <c r="AW140" s="55"/>
      <c r="AX140" s="55"/>
      <c r="AY140" s="55"/>
      <c r="AZ140" s="55"/>
      <c r="BA140" s="55"/>
      <c r="BB140" s="55"/>
      <c r="BC140" s="55"/>
      <c r="BD140" s="55"/>
      <c r="BE140" s="55"/>
      <c r="BF140" s="55"/>
      <c r="BG140" s="55"/>
      <c r="BH140" s="55"/>
      <c r="BI140" s="55"/>
      <c r="BJ140" s="55"/>
      <c r="BK140" s="55"/>
      <c r="BL140" s="55"/>
      <c r="BM140" s="55"/>
      <c r="BN140" s="55"/>
      <c r="BO140" s="55"/>
      <c r="BP140" s="55"/>
      <c r="BQ140" s="55"/>
      <c r="BR140" s="55"/>
      <c r="BS140" s="55"/>
      <c r="BT140" s="55"/>
      <c r="BU140" s="55"/>
      <c r="BV140" s="55"/>
      <c r="BW140" s="55"/>
      <c r="BX140" s="55"/>
      <c r="BY140" s="55"/>
      <c r="BZ140" s="55"/>
      <c r="CA140" s="55"/>
      <c r="CB140" s="55"/>
      <c r="CC140" s="55"/>
      <c r="CD140" s="55"/>
      <c r="CE140" s="55"/>
      <c r="CF14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40" s="39" t="str">
        <f>[1]!ObrasNuevas[[#This Row],[NOMBRE PROYECTO]]</f>
        <v>Santa Maria banco 1</v>
      </c>
      <c r="CH140" s="39" t="str">
        <f>[1]!ObrasNuevas[[#This Row],[TIPO ELEMENTO]]</f>
        <v>Subestación Eléctrica</v>
      </c>
      <c r="CI140" s="40">
        <f>IFERROR(DATE(YEAR([1]!ObrasNuevas[[#This Row],[FECHA ESTIMADA ENTRADA OPERACIÓN]]),MONTH([1]!ObrasNuevas[[#This Row],[FECHA ESTIMADA ENTRADA OPERACIÓN]]),DAY(1)),"Por definir")</f>
        <v>46204</v>
      </c>
      <c r="CJ140" s="32" t="str">
        <f>IFERROR(VLOOKUP([1]!ObrasNuevas[[#This Row],[TECNOLOGÍA]],[1]!TEC[#Data],2,FALSE),"")</f>
        <v/>
      </c>
      <c r="CK140" s="41" t="str">
        <f>[1]!ObrasNuevas[[#This Row],[MW]]</f>
        <v> </v>
      </c>
    </row>
    <row r="141" spans="1:89" s="11" customFormat="1" x14ac:dyDescent="0.25">
      <c r="A141" s="66"/>
      <c r="B141" s="66"/>
      <c r="C141" s="66"/>
      <c r="M141" s="56"/>
      <c r="N141" s="56"/>
      <c r="O141" s="57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5"/>
      <c r="AW141" s="55"/>
      <c r="AX141" s="55"/>
      <c r="AY141" s="55"/>
      <c r="AZ141" s="55"/>
      <c r="BA141" s="55"/>
      <c r="BB141" s="55"/>
      <c r="BC141" s="55"/>
      <c r="BD141" s="55"/>
      <c r="BE141" s="55"/>
      <c r="BF141" s="55"/>
      <c r="BG141" s="55"/>
      <c r="BH141" s="55"/>
      <c r="BI141" s="55"/>
      <c r="BJ141" s="55"/>
      <c r="BK141" s="55"/>
      <c r="BL141" s="55"/>
      <c r="BM141" s="55"/>
      <c r="BN141" s="55"/>
      <c r="BO141" s="55"/>
      <c r="BP141" s="55"/>
      <c r="BQ141" s="55"/>
      <c r="BR141" s="55"/>
      <c r="BS141" s="55"/>
      <c r="BT141" s="55"/>
      <c r="BU141" s="55"/>
      <c r="BV141" s="55"/>
      <c r="BW141" s="55"/>
      <c r="BX141" s="55"/>
      <c r="BY141" s="55"/>
      <c r="BZ141" s="55"/>
      <c r="CA141" s="55"/>
      <c r="CB141" s="55"/>
      <c r="CC141" s="55"/>
      <c r="CD141" s="55"/>
      <c r="CE141" s="55"/>
      <c r="CF14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41" s="39" t="str">
        <f>[1]!ObrasNuevas[[#This Row],[NOMBRE PROYECTO]]</f>
        <v>Ammonia Banco 1</v>
      </c>
      <c r="CH141" s="39" t="str">
        <f>[1]!ObrasNuevas[[#This Row],[TIPO ELEMENTO]]</f>
        <v>Centro de Carga</v>
      </c>
      <c r="CI141" s="40">
        <f>IFERROR(DATE(YEAR([1]!ObrasNuevas[[#This Row],[FECHA ESTIMADA ENTRADA OPERACIÓN]]),MONTH([1]!ObrasNuevas[[#This Row],[FECHA ESTIMADA ENTRADA OPERACIÓN]]),DAY(1)),"Por definir")</f>
        <v>46447</v>
      </c>
      <c r="CJ141" s="32" t="str">
        <f>IFERROR(VLOOKUP([1]!ObrasNuevas[[#This Row],[TECNOLOGÍA]],[1]!TEC[#Data],2,FALSE),"")</f>
        <v/>
      </c>
      <c r="CK141" s="41" t="str">
        <f>[1]!ObrasNuevas[[#This Row],[MW]]</f>
        <v> </v>
      </c>
    </row>
    <row r="142" spans="1:89" s="11" customFormat="1" x14ac:dyDescent="0.25">
      <c r="A142" s="66"/>
      <c r="B142" s="66"/>
      <c r="C142" s="66"/>
      <c r="M142" s="56"/>
      <c r="N142" s="56"/>
      <c r="O142" s="57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  <c r="AV142" s="55"/>
      <c r="AW142" s="55"/>
      <c r="AX142" s="55"/>
      <c r="AY142" s="55"/>
      <c r="AZ142" s="55"/>
      <c r="BA142" s="55"/>
      <c r="BB142" s="55"/>
      <c r="BC142" s="55"/>
      <c r="BD142" s="55"/>
      <c r="BE142" s="55"/>
      <c r="BF142" s="55"/>
      <c r="BG142" s="55"/>
      <c r="BH142" s="55"/>
      <c r="BI142" s="55"/>
      <c r="BJ142" s="55"/>
      <c r="BK142" s="55"/>
      <c r="BL142" s="55"/>
      <c r="BM142" s="55"/>
      <c r="BN142" s="55"/>
      <c r="BO142" s="55"/>
      <c r="BP142" s="55"/>
      <c r="BQ142" s="55"/>
      <c r="BR142" s="55"/>
      <c r="BS142" s="55"/>
      <c r="BT142" s="55"/>
      <c r="BU142" s="55"/>
      <c r="BV142" s="55"/>
      <c r="BW142" s="55"/>
      <c r="BX142" s="55"/>
      <c r="BY142" s="55"/>
      <c r="BZ142" s="55"/>
      <c r="CA142" s="55"/>
      <c r="CB142" s="55"/>
      <c r="CC142" s="55"/>
      <c r="CD142" s="55"/>
      <c r="CE142" s="55"/>
      <c r="CF14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42" s="39" t="str">
        <f>[1]!ObrasNuevas[[#This Row],[NOMBRE PROYECTO]]</f>
        <v>Mazatlan Dos sustitucion AT4 y AT5</v>
      </c>
      <c r="CH142" s="39" t="str">
        <f>[1]!ObrasNuevas[[#This Row],[TIPO ELEMENTO]]</f>
        <v>Banco de transformación</v>
      </c>
      <c r="CI142" s="40">
        <f>IFERROR(DATE(YEAR([1]!ObrasNuevas[[#This Row],[FECHA ESTIMADA ENTRADA OPERACIÓN]]),MONTH([1]!ObrasNuevas[[#This Row],[FECHA ESTIMADA ENTRADA OPERACIÓN]]),DAY(1)),"Por definir")</f>
        <v>46508</v>
      </c>
      <c r="CJ142" s="32" t="str">
        <f>IFERROR(VLOOKUP([1]!ObrasNuevas[[#This Row],[TECNOLOGÍA]],[1]!TEC[#Data],2,FALSE),"")</f>
        <v/>
      </c>
      <c r="CK142" s="41" t="str">
        <f>[1]!ObrasNuevas[[#This Row],[MW]]</f>
        <v> </v>
      </c>
    </row>
    <row r="143" spans="1:89" s="11" customFormat="1" x14ac:dyDescent="0.25">
      <c r="A143" s="66"/>
      <c r="B143" s="66"/>
      <c r="C143" s="66"/>
      <c r="M143" s="56"/>
      <c r="N143" s="56"/>
      <c r="O143" s="57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  <c r="AV143" s="55"/>
      <c r="AW143" s="55"/>
      <c r="AX143" s="55"/>
      <c r="AY143" s="55"/>
      <c r="AZ143" s="55"/>
      <c r="BA143" s="55"/>
      <c r="BB143" s="55"/>
      <c r="BC143" s="55"/>
      <c r="BD143" s="55"/>
      <c r="BE143" s="55"/>
      <c r="BF143" s="55"/>
      <c r="BG143" s="55"/>
      <c r="BH143" s="55"/>
      <c r="BI143" s="55"/>
      <c r="BJ143" s="55"/>
      <c r="BK143" s="55"/>
      <c r="BL143" s="55"/>
      <c r="BM143" s="55"/>
      <c r="BN143" s="55"/>
      <c r="BO143" s="55"/>
      <c r="BP143" s="55"/>
      <c r="BQ143" s="55"/>
      <c r="BR143" s="55"/>
      <c r="BS143" s="55"/>
      <c r="BT143" s="55"/>
      <c r="BU143" s="55"/>
      <c r="BV143" s="55"/>
      <c r="BW143" s="55"/>
      <c r="BX143" s="55"/>
      <c r="BY143" s="55"/>
      <c r="BZ143" s="55"/>
      <c r="CA143" s="55"/>
      <c r="CB143" s="55"/>
      <c r="CC143" s="55"/>
      <c r="CD143" s="55"/>
      <c r="CE143" s="55"/>
      <c r="CF14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43" s="39" t="str">
        <f>[1]!ObrasNuevas[[#This Row],[NOMBRE PROYECTO]]</f>
        <v>Central Fotovoltaica Cajeme</v>
      </c>
      <c r="CH143" s="39" t="str">
        <f>[1]!ObrasNuevas[[#This Row],[TIPO ELEMENTO]]</f>
        <v>Central Eléctrica</v>
      </c>
      <c r="CI143" s="40">
        <f>IFERROR(DATE(YEAR([1]!ObrasNuevas[[#This Row],[FECHA ESTIMADA ENTRADA OPERACIÓN]]),MONTH([1]!ObrasNuevas[[#This Row],[FECHA ESTIMADA ENTRADA OPERACIÓN]]),DAY(1)),"Por definir")</f>
        <v>46569</v>
      </c>
      <c r="CJ143" s="32" t="str">
        <f>IFERROR(VLOOKUP([1]!ObrasNuevas[[#This Row],[TECNOLOGÍA]],[1]!TEC[#Data],2,FALSE),"")</f>
        <v>FV</v>
      </c>
      <c r="CK143" s="41">
        <f>[1]!ObrasNuevas[[#This Row],[MW]]</f>
        <v>10</v>
      </c>
    </row>
    <row r="144" spans="1:89" s="11" customFormat="1" x14ac:dyDescent="0.25">
      <c r="A144" s="66"/>
      <c r="B144" s="66"/>
      <c r="C144" s="66"/>
      <c r="M144" s="56"/>
      <c r="N144" s="56"/>
      <c r="O144" s="57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  <c r="AV144" s="55"/>
      <c r="AW144" s="55"/>
      <c r="AX144" s="55"/>
      <c r="AY144" s="55"/>
      <c r="AZ144" s="55"/>
      <c r="BA144" s="55"/>
      <c r="BB144" s="55"/>
      <c r="BC144" s="55"/>
      <c r="BD144" s="55"/>
      <c r="BE144" s="55"/>
      <c r="BF144" s="55"/>
      <c r="BG144" s="55"/>
      <c r="BH144" s="55"/>
      <c r="BI144" s="55"/>
      <c r="BJ144" s="55"/>
      <c r="BK144" s="55"/>
      <c r="BL144" s="55"/>
      <c r="BM144" s="55"/>
      <c r="BN144" s="55"/>
      <c r="BO144" s="55"/>
      <c r="BP144" s="55"/>
      <c r="BQ144" s="55"/>
      <c r="BR144" s="55"/>
      <c r="BS144" s="55"/>
      <c r="BT144" s="55"/>
      <c r="BU144" s="55"/>
      <c r="BV144" s="55"/>
      <c r="BW144" s="55"/>
      <c r="BX144" s="55"/>
      <c r="BY144" s="55"/>
      <c r="BZ144" s="55"/>
      <c r="CA144" s="55"/>
      <c r="CB144" s="55"/>
      <c r="CC144" s="55"/>
      <c r="CD144" s="55"/>
      <c r="CE144" s="55"/>
      <c r="CF14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44" s="39" t="str">
        <f>[1]!ObrasNuevas[[#This Row],[NOMBRE PROYECTO]]</f>
        <v>Cerro Cañedo banco de Capacitores</v>
      </c>
      <c r="CH144" s="39" t="str">
        <f>[1]!ObrasNuevas[[#This Row],[TIPO ELEMENTO]]</f>
        <v>Capacitor</v>
      </c>
      <c r="CI144" s="40">
        <f>IFERROR(DATE(YEAR([1]!ObrasNuevas[[#This Row],[FECHA ESTIMADA ENTRADA OPERACIÓN]]),MONTH([1]!ObrasNuevas[[#This Row],[FECHA ESTIMADA ENTRADA OPERACIÓN]]),DAY(1)),"Por definir")</f>
        <v>46722</v>
      </c>
      <c r="CJ144" s="32" t="str">
        <f>IFERROR(VLOOKUP([1]!ObrasNuevas[[#This Row],[TECNOLOGÍA]],[1]!TEC[#Data],2,FALSE),"")</f>
        <v/>
      </c>
      <c r="CK144" s="41" t="str">
        <f>[1]!ObrasNuevas[[#This Row],[MW]]</f>
        <v> </v>
      </c>
    </row>
    <row r="145" spans="1:89" s="11" customFormat="1" x14ac:dyDescent="0.25">
      <c r="A145" s="66"/>
      <c r="B145" s="66"/>
      <c r="C145" s="66"/>
      <c r="M145" s="56"/>
      <c r="N145" s="56"/>
      <c r="O145" s="57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  <c r="AV145" s="55"/>
      <c r="AW145" s="55"/>
      <c r="AX145" s="55"/>
      <c r="AY145" s="55"/>
      <c r="AZ145" s="55"/>
      <c r="BA145" s="55"/>
      <c r="BB145" s="55"/>
      <c r="BC145" s="55"/>
      <c r="BD145" s="55"/>
      <c r="BE145" s="55"/>
      <c r="BF145" s="55"/>
      <c r="BG145" s="55"/>
      <c r="BH145" s="55"/>
      <c r="BI145" s="55"/>
      <c r="BJ145" s="55"/>
      <c r="BK145" s="55"/>
      <c r="BL145" s="55"/>
      <c r="BM145" s="55"/>
      <c r="BN145" s="55"/>
      <c r="BO145" s="55"/>
      <c r="BP145" s="55"/>
      <c r="BQ145" s="55"/>
      <c r="BR145" s="55"/>
      <c r="BS145" s="55"/>
      <c r="BT145" s="55"/>
      <c r="BU145" s="55"/>
      <c r="BV145" s="55"/>
      <c r="BW145" s="55"/>
      <c r="BX145" s="55"/>
      <c r="BY145" s="55"/>
      <c r="BZ145" s="55"/>
      <c r="CA145" s="55"/>
      <c r="CB145" s="55"/>
      <c r="CC145" s="55"/>
      <c r="CD145" s="55"/>
      <c r="CE145" s="55"/>
      <c r="CF14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45" s="39" t="str">
        <f>[1]!ObrasNuevas[[#This Row],[NOMBRE PROYECTO]]</f>
        <v>LT Subestacion Villa Union - Rosario</v>
      </c>
      <c r="CH145" s="39" t="str">
        <f>[1]!ObrasNuevas[[#This Row],[TIPO ELEMENTO]]</f>
        <v>Línea de Transmisión</v>
      </c>
      <c r="CI145" s="40">
        <f>IFERROR(DATE(YEAR([1]!ObrasNuevas[[#This Row],[FECHA ESTIMADA ENTRADA OPERACIÓN]]),MONTH([1]!ObrasNuevas[[#This Row],[FECHA ESTIMADA ENTRADA OPERACIÓN]]),DAY(1)),"Por definir")</f>
        <v>46753</v>
      </c>
      <c r="CJ145" s="32" t="str">
        <f>IFERROR(VLOOKUP([1]!ObrasNuevas[[#This Row],[TECNOLOGÍA]],[1]!TEC[#Data],2,FALSE),"")</f>
        <v/>
      </c>
      <c r="CK145" s="41" t="str">
        <f>[1]!ObrasNuevas[[#This Row],[MW]]</f>
        <v> </v>
      </c>
    </row>
    <row r="146" spans="1:89" s="11" customFormat="1" x14ac:dyDescent="0.25">
      <c r="A146" s="66"/>
      <c r="B146" s="66"/>
      <c r="C146" s="66"/>
      <c r="M146" s="56"/>
      <c r="N146" s="56"/>
      <c r="O146" s="57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  <c r="AV146" s="55"/>
      <c r="AW146" s="55"/>
      <c r="AX146" s="55"/>
      <c r="AY146" s="55"/>
      <c r="AZ146" s="55"/>
      <c r="BA146" s="55"/>
      <c r="BB146" s="55"/>
      <c r="BC146" s="55"/>
      <c r="BD146" s="55"/>
      <c r="BE146" s="55"/>
      <c r="BF146" s="55"/>
      <c r="BG146" s="55"/>
      <c r="BH146" s="55"/>
      <c r="BI146" s="55"/>
      <c r="BJ146" s="55"/>
      <c r="BK146" s="55"/>
      <c r="BL146" s="55"/>
      <c r="BM146" s="55"/>
      <c r="BN146" s="55"/>
      <c r="BO146" s="55"/>
      <c r="BP146" s="55"/>
      <c r="BQ146" s="55"/>
      <c r="BR146" s="55"/>
      <c r="BS146" s="55"/>
      <c r="BT146" s="55"/>
      <c r="BU146" s="55"/>
      <c r="BV146" s="55"/>
      <c r="BW146" s="55"/>
      <c r="BX146" s="55"/>
      <c r="BY146" s="55"/>
      <c r="BZ146" s="55"/>
      <c r="CA146" s="55"/>
      <c r="CB146" s="55"/>
      <c r="CC146" s="55"/>
      <c r="CD146" s="55"/>
      <c r="CE146" s="55"/>
      <c r="CF14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46" s="39" t="str">
        <f>[1]!ObrasNuevas[[#This Row],[NOMBRE PROYECTO]]</f>
        <v>LT Rosario - Escuinapa</v>
      </c>
      <c r="CH146" s="39" t="str">
        <f>[1]!ObrasNuevas[[#This Row],[TIPO ELEMENTO]]</f>
        <v>Línea de Transmisión</v>
      </c>
      <c r="CI146" s="40">
        <f>IFERROR(DATE(YEAR([1]!ObrasNuevas[[#This Row],[FECHA ESTIMADA ENTRADA OPERACIÓN]]),MONTH([1]!ObrasNuevas[[#This Row],[FECHA ESTIMADA ENTRADA OPERACIÓN]]),DAY(1)),"Por definir")</f>
        <v>46753</v>
      </c>
      <c r="CJ146" s="32" t="str">
        <f>IFERROR(VLOOKUP([1]!ObrasNuevas[[#This Row],[TECNOLOGÍA]],[1]!TEC[#Data],2,FALSE),"")</f>
        <v/>
      </c>
      <c r="CK146" s="41" t="str">
        <f>[1]!ObrasNuevas[[#This Row],[MW]]</f>
        <v> </v>
      </c>
    </row>
    <row r="147" spans="1:89" s="11" customFormat="1" x14ac:dyDescent="0.25">
      <c r="A147" s="66"/>
      <c r="B147" s="66"/>
      <c r="C147" s="66"/>
      <c r="M147" s="56"/>
      <c r="N147" s="56"/>
      <c r="O147" s="57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  <c r="AV147" s="55"/>
      <c r="AW147" s="55"/>
      <c r="AX147" s="55"/>
      <c r="AY147" s="55"/>
      <c r="AZ147" s="55"/>
      <c r="BA147" s="55"/>
      <c r="BB147" s="55"/>
      <c r="BC147" s="55"/>
      <c r="BD147" s="55"/>
      <c r="BE147" s="55"/>
      <c r="BF147" s="55"/>
      <c r="BG147" s="55"/>
      <c r="BH147" s="55"/>
      <c r="BI147" s="55"/>
      <c r="BJ147" s="55"/>
      <c r="BK147" s="55"/>
      <c r="BL147" s="55"/>
      <c r="BM147" s="55"/>
      <c r="BN147" s="55"/>
      <c r="BO147" s="55"/>
      <c r="BP147" s="55"/>
      <c r="BQ147" s="55"/>
      <c r="BR147" s="55"/>
      <c r="BS147" s="55"/>
      <c r="BT147" s="55"/>
      <c r="BU147" s="55"/>
      <c r="BV147" s="55"/>
      <c r="BW147" s="55"/>
      <c r="BX147" s="55"/>
      <c r="BY147" s="55"/>
      <c r="BZ147" s="55"/>
      <c r="CA147" s="55"/>
      <c r="CB147" s="55"/>
      <c r="CC147" s="55"/>
      <c r="CD147" s="55"/>
      <c r="CE147" s="55"/>
      <c r="CF14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47" s="39" t="str">
        <f>[1]!ObrasNuevas[[#This Row],[NOMBRE PROYECTO]]</f>
        <v>Hermosillo Loma Autotransformador 2</v>
      </c>
      <c r="CH147" s="39" t="str">
        <f>[1]!ObrasNuevas[[#This Row],[TIPO ELEMENTO]]</f>
        <v>Banco de transformación</v>
      </c>
      <c r="CI147" s="40">
        <f>IFERROR(DATE(YEAR([1]!ObrasNuevas[[#This Row],[FECHA ESTIMADA ENTRADA OPERACIÓN]]),MONTH([1]!ObrasNuevas[[#This Row],[FECHA ESTIMADA ENTRADA OPERACIÓN]]),DAY(1)),"Por definir")</f>
        <v>46935</v>
      </c>
      <c r="CJ147" s="32" t="str">
        <f>IFERROR(VLOOKUP([1]!ObrasNuevas[[#This Row],[TECNOLOGÍA]],[1]!TEC[#Data],2,FALSE),"")</f>
        <v/>
      </c>
      <c r="CK147" s="41" t="str">
        <f>[1]!ObrasNuevas[[#This Row],[MW]]</f>
        <v> </v>
      </c>
    </row>
    <row r="148" spans="1:89" s="11" customFormat="1" x14ac:dyDescent="0.25">
      <c r="A148" s="66"/>
      <c r="B148" s="66"/>
      <c r="C148" s="66"/>
      <c r="M148" s="56"/>
      <c r="N148" s="56"/>
      <c r="O148" s="57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55"/>
      <c r="AW148" s="55"/>
      <c r="AX148" s="55"/>
      <c r="AY148" s="55"/>
      <c r="AZ148" s="55"/>
      <c r="BA148" s="55"/>
      <c r="BB148" s="55"/>
      <c r="BC148" s="55"/>
      <c r="BD148" s="55"/>
      <c r="BE148" s="55"/>
      <c r="BF148" s="55"/>
      <c r="BG148" s="55"/>
      <c r="BH148" s="55"/>
      <c r="BI148" s="55"/>
      <c r="BJ148" s="55"/>
      <c r="BK148" s="55"/>
      <c r="BL148" s="55"/>
      <c r="BM148" s="55"/>
      <c r="BN148" s="55"/>
      <c r="BO148" s="55"/>
      <c r="BP148" s="55"/>
      <c r="BQ148" s="55"/>
      <c r="BR148" s="55"/>
      <c r="BS148" s="55"/>
      <c r="BT148" s="55"/>
      <c r="BU148" s="55"/>
      <c r="BV148" s="55"/>
      <c r="BW148" s="55"/>
      <c r="BX148" s="55"/>
      <c r="BY148" s="55"/>
      <c r="BZ148" s="55"/>
      <c r="CA148" s="55"/>
      <c r="CB148" s="55"/>
      <c r="CC148" s="55"/>
      <c r="CD148" s="55"/>
      <c r="CE148" s="55"/>
      <c r="CF14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48" s="39" t="str">
        <f>[1]!ObrasNuevas[[#This Row],[NOMBRE PROYECTO]]</f>
        <v>Esperanza MVAr Reactor</v>
      </c>
      <c r="CH148" s="39" t="str">
        <f>[1]!ObrasNuevas[[#This Row],[TIPO ELEMENTO]]</f>
        <v>Reactor</v>
      </c>
      <c r="CI148" s="40">
        <f>IFERROR(DATE(YEAR([1]!ObrasNuevas[[#This Row],[FECHA ESTIMADA ENTRADA OPERACIÓN]]),MONTH([1]!ObrasNuevas[[#This Row],[FECHA ESTIMADA ENTRADA OPERACIÓN]]),DAY(1)),"Por definir")</f>
        <v>47088</v>
      </c>
      <c r="CJ148" s="32" t="str">
        <f>IFERROR(VLOOKUP([1]!ObrasNuevas[[#This Row],[TECNOLOGÍA]],[1]!TEC[#Data],2,FALSE),"")</f>
        <v/>
      </c>
      <c r="CK148" s="41" t="str">
        <f>[1]!ObrasNuevas[[#This Row],[MW]]</f>
        <v> </v>
      </c>
    </row>
    <row r="149" spans="1:89" s="11" customFormat="1" x14ac:dyDescent="0.25">
      <c r="A149" s="66"/>
      <c r="B149" s="66"/>
      <c r="C149" s="66"/>
      <c r="M149" s="56"/>
      <c r="N149" s="56"/>
      <c r="O149" s="57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5"/>
      <c r="AV149" s="55"/>
      <c r="AW149" s="55"/>
      <c r="AX149" s="55"/>
      <c r="AY149" s="55"/>
      <c r="AZ149" s="55"/>
      <c r="BA149" s="55"/>
      <c r="BB149" s="55"/>
      <c r="BC149" s="55"/>
      <c r="BD149" s="55"/>
      <c r="BE149" s="55"/>
      <c r="BF149" s="55"/>
      <c r="BG149" s="55"/>
      <c r="BH149" s="55"/>
      <c r="BI149" s="55"/>
      <c r="BJ149" s="55"/>
      <c r="BK149" s="55"/>
      <c r="BL149" s="55"/>
      <c r="BM149" s="55"/>
      <c r="BN149" s="55"/>
      <c r="BO149" s="55"/>
      <c r="BP149" s="55"/>
      <c r="BQ149" s="55"/>
      <c r="BR149" s="55"/>
      <c r="BS149" s="55"/>
      <c r="BT149" s="55"/>
      <c r="BU149" s="55"/>
      <c r="BV149" s="55"/>
      <c r="BW149" s="55"/>
      <c r="BX149" s="55"/>
      <c r="BY149" s="55"/>
      <c r="BZ149" s="55"/>
      <c r="CA149" s="55"/>
      <c r="CB149" s="55"/>
      <c r="CC149" s="55"/>
      <c r="CD149" s="55"/>
      <c r="CE149" s="55"/>
      <c r="CF14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Noroeste</v>
      </c>
      <c r="CG149" s="39" t="str">
        <f>[1]!ObrasNuevas[[#This Row],[NOMBRE PROYECTO]]</f>
        <v>Transformacion Zona Peñasco Mar de Cortes</v>
      </c>
      <c r="CH149" s="39" t="str">
        <f>[1]!ObrasNuevas[[#This Row],[TIPO ELEMENTO]]</f>
        <v>Subestación Eléctrica</v>
      </c>
      <c r="CI149" s="40">
        <f>IFERROR(DATE(YEAR([1]!ObrasNuevas[[#This Row],[FECHA ESTIMADA ENTRADA OPERACIÓN]]),MONTH([1]!ObrasNuevas[[#This Row],[FECHA ESTIMADA ENTRADA OPERACIÓN]]),DAY(1)),"Por definir")</f>
        <v>47088</v>
      </c>
      <c r="CJ149" s="32" t="str">
        <f>IFERROR(VLOOKUP([1]!ObrasNuevas[[#This Row],[TECNOLOGÍA]],[1]!TEC[#Data],2,FALSE),"")</f>
        <v/>
      </c>
      <c r="CK149" s="41" t="str">
        <f>[1]!ObrasNuevas[[#This Row],[MW]]</f>
        <v> </v>
      </c>
    </row>
    <row r="150" spans="1:89" s="11" customFormat="1" x14ac:dyDescent="0.25">
      <c r="A150" s="66"/>
      <c r="B150" s="66"/>
      <c r="C150" s="66"/>
      <c r="M150" s="56"/>
      <c r="N150" s="56"/>
      <c r="O150" s="57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  <c r="AV150" s="55"/>
      <c r="AW150" s="55"/>
      <c r="AX150" s="55"/>
      <c r="AY150" s="55"/>
      <c r="AZ150" s="55"/>
      <c r="BA150" s="55"/>
      <c r="BB150" s="55"/>
      <c r="BC150" s="55"/>
      <c r="BD150" s="55"/>
      <c r="BE150" s="55"/>
      <c r="BF150" s="55"/>
      <c r="BG150" s="55"/>
      <c r="BH150" s="55"/>
      <c r="BI150" s="55"/>
      <c r="BJ150" s="55"/>
      <c r="BK150" s="55"/>
      <c r="BL150" s="55"/>
      <c r="BM150" s="55"/>
      <c r="BN150" s="55"/>
      <c r="BO150" s="55"/>
      <c r="BP150" s="55"/>
      <c r="BQ150" s="55"/>
      <c r="BR150" s="55"/>
      <c r="BS150" s="55"/>
      <c r="BT150" s="55"/>
      <c r="BU150" s="55"/>
      <c r="BV150" s="55"/>
      <c r="BW150" s="55"/>
      <c r="BX150" s="55"/>
      <c r="BY150" s="55"/>
      <c r="BZ150" s="55"/>
      <c r="CA150" s="55"/>
      <c r="CB150" s="55"/>
      <c r="CC150" s="55"/>
      <c r="CD150" s="55"/>
      <c r="CE150" s="55"/>
      <c r="CF15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50" s="39" t="str">
        <f>[1]!ObrasNuevas[[#This Row],[NOMBRE PROYECTO]]</f>
        <v>Zona La Laguna</v>
      </c>
      <c r="CH150" s="39" t="str">
        <f>[1]!ObrasNuevas[[#This Row],[TIPO ELEMENTO]]</f>
        <v>Otros</v>
      </c>
      <c r="CI150" s="40">
        <f>IFERROR(DATE(YEAR([1]!ObrasNuevas[[#This Row],[FECHA ESTIMADA ENTRADA OPERACIÓN]]),MONTH([1]!ObrasNuevas[[#This Row],[FECHA ESTIMADA ENTRADA OPERACIÓN]]),DAY(1)),"Por definir")</f>
        <v>45839</v>
      </c>
      <c r="CJ150" s="32" t="str">
        <f>IFERROR(VLOOKUP([1]!ObrasNuevas[[#This Row],[TECNOLOGÍA]],[1]!TEC[#Data],2,FALSE),"")</f>
        <v/>
      </c>
      <c r="CK150" s="41" t="str">
        <f>[1]!ObrasNuevas[[#This Row],[MW]]</f>
        <v> </v>
      </c>
    </row>
    <row r="151" spans="1:89" s="11" customFormat="1" x14ac:dyDescent="0.25">
      <c r="A151" s="66"/>
      <c r="B151" s="66"/>
      <c r="C151" s="66"/>
      <c r="M151" s="56"/>
      <c r="N151" s="56"/>
      <c r="O151" s="57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  <c r="AV151" s="55"/>
      <c r="AW151" s="55"/>
      <c r="AX151" s="55"/>
      <c r="AY151" s="55"/>
      <c r="AZ151" s="55"/>
      <c r="BA151" s="55"/>
      <c r="BB151" s="55"/>
      <c r="BC151" s="55"/>
      <c r="BD151" s="55"/>
      <c r="BE151" s="55"/>
      <c r="BF151" s="55"/>
      <c r="BG151" s="55"/>
      <c r="BH151" s="55"/>
      <c r="BI151" s="55"/>
      <c r="BJ151" s="55"/>
      <c r="BK151" s="55"/>
      <c r="BL151" s="55"/>
      <c r="BM151" s="55"/>
      <c r="BN151" s="55"/>
      <c r="BO151" s="55"/>
      <c r="BP151" s="55"/>
      <c r="BQ151" s="55"/>
      <c r="BR151" s="55"/>
      <c r="BS151" s="55"/>
      <c r="BT151" s="55"/>
      <c r="BU151" s="55"/>
      <c r="BV151" s="55"/>
      <c r="BW151" s="55"/>
      <c r="BX151" s="55"/>
      <c r="BY151" s="55"/>
      <c r="BZ151" s="55"/>
      <c r="CA151" s="55"/>
      <c r="CB151" s="55"/>
      <c r="CC151" s="55"/>
      <c r="CD151" s="55"/>
      <c r="CE151" s="55"/>
      <c r="CF15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51" s="39" t="str">
        <f>[1]!ObrasNuevas[[#This Row],[NOMBRE PROYECTO]]</f>
        <v>Intermex Carolina</v>
      </c>
      <c r="CH151" s="39" t="str">
        <f>[1]!ObrasNuevas[[#This Row],[TIPO ELEMENTO]]</f>
        <v>Centro de Carga</v>
      </c>
      <c r="CI151" s="40">
        <f>IFERROR(DATE(YEAR([1]!ObrasNuevas[[#This Row],[FECHA ESTIMADA ENTRADA OPERACIÓN]]),MONTH([1]!ObrasNuevas[[#This Row],[FECHA ESTIMADA ENTRADA OPERACIÓN]]),DAY(1)),"Por definir")</f>
        <v>45870</v>
      </c>
      <c r="CJ151" s="32" t="str">
        <f>IFERROR(VLOOKUP([1]!ObrasNuevas[[#This Row],[TECNOLOGÍA]],[1]!TEC[#Data],2,FALSE),"")</f>
        <v/>
      </c>
      <c r="CK151" s="41">
        <f>[1]!ObrasNuevas[[#This Row],[MW]]</f>
        <v>12</v>
      </c>
    </row>
    <row r="152" spans="1:89" s="11" customFormat="1" x14ac:dyDescent="0.25">
      <c r="A152" s="66"/>
      <c r="B152" s="66"/>
      <c r="C152" s="66"/>
      <c r="M152" s="56"/>
      <c r="N152" s="56"/>
      <c r="O152" s="57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5"/>
      <c r="AV152" s="55"/>
      <c r="AW152" s="55"/>
      <c r="AX152" s="55"/>
      <c r="AY152" s="55"/>
      <c r="AZ152" s="55"/>
      <c r="BA152" s="55"/>
      <c r="BB152" s="55"/>
      <c r="BC152" s="55"/>
      <c r="BD152" s="55"/>
      <c r="BE152" s="55"/>
      <c r="BF152" s="55"/>
      <c r="BG152" s="55"/>
      <c r="BH152" s="55"/>
      <c r="BI152" s="55"/>
      <c r="BJ152" s="55"/>
      <c r="BK152" s="55"/>
      <c r="BL152" s="55"/>
      <c r="BM152" s="55"/>
      <c r="BN152" s="55"/>
      <c r="BO152" s="55"/>
      <c r="BP152" s="55"/>
      <c r="BQ152" s="55"/>
      <c r="BR152" s="55"/>
      <c r="BS152" s="55"/>
      <c r="BT152" s="55"/>
      <c r="BU152" s="55"/>
      <c r="BV152" s="55"/>
      <c r="BW152" s="55"/>
      <c r="BX152" s="55"/>
      <c r="BY152" s="55"/>
      <c r="BZ152" s="55"/>
      <c r="CA152" s="55"/>
      <c r="CB152" s="55"/>
      <c r="CC152" s="55"/>
      <c r="CD152" s="55"/>
      <c r="CE152" s="55"/>
      <c r="CF15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52" s="39" t="str">
        <f>[1]!ObrasNuevas[[#This Row],[NOMBRE PROYECTO]]</f>
        <v>Wistron Infocomm México</v>
      </c>
      <c r="CH152" s="39" t="str">
        <f>[1]!ObrasNuevas[[#This Row],[TIPO ELEMENTO]]</f>
        <v>Centro de Carga</v>
      </c>
      <c r="CI152" s="40">
        <f>IFERROR(DATE(YEAR([1]!ObrasNuevas[[#This Row],[FECHA ESTIMADA ENTRADA OPERACIÓN]]),MONTH([1]!ObrasNuevas[[#This Row],[FECHA ESTIMADA ENTRADA OPERACIÓN]]),DAY(1)),"Por definir")</f>
        <v>45809</v>
      </c>
      <c r="CJ152" s="32" t="str">
        <f>IFERROR(VLOOKUP([1]!ObrasNuevas[[#This Row],[TECNOLOGÍA]],[1]!TEC[#Data],2,FALSE),"")</f>
        <v/>
      </c>
      <c r="CK152" s="41">
        <f>[1]!ObrasNuevas[[#This Row],[MW]]</f>
        <v>12</v>
      </c>
    </row>
    <row r="153" spans="1:89" s="11" customFormat="1" x14ac:dyDescent="0.25">
      <c r="A153" s="66"/>
      <c r="B153" s="66"/>
      <c r="C153" s="66"/>
      <c r="M153" s="56"/>
      <c r="N153" s="56"/>
      <c r="O153" s="57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5"/>
      <c r="AW153" s="55"/>
      <c r="AX153" s="55"/>
      <c r="AY153" s="55"/>
      <c r="AZ153" s="55"/>
      <c r="BA153" s="55"/>
      <c r="BB153" s="55"/>
      <c r="BC153" s="55"/>
      <c r="BD153" s="55"/>
      <c r="BE153" s="55"/>
      <c r="BF153" s="55"/>
      <c r="BG153" s="55"/>
      <c r="BH153" s="55"/>
      <c r="BI153" s="55"/>
      <c r="BJ153" s="55"/>
      <c r="BK153" s="55"/>
      <c r="BL153" s="55"/>
      <c r="BM153" s="55"/>
      <c r="BN153" s="55"/>
      <c r="BO153" s="55"/>
      <c r="BP153" s="55"/>
      <c r="BQ153" s="55"/>
      <c r="BR153" s="55"/>
      <c r="BS153" s="55"/>
      <c r="BT153" s="55"/>
      <c r="BU153" s="55"/>
      <c r="BV153" s="55"/>
      <c r="BW153" s="55"/>
      <c r="BX153" s="55"/>
      <c r="BY153" s="55"/>
      <c r="BZ153" s="55"/>
      <c r="CA153" s="55"/>
      <c r="CB153" s="55"/>
      <c r="CC153" s="55"/>
      <c r="CD153" s="55"/>
      <c r="CE153" s="55"/>
      <c r="CF15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53" s="39" t="str">
        <f>[1]!ObrasNuevas[[#This Row],[NOMBRE PROYECTO]]</f>
        <v>Canatlán II Banco 1 (sustitución)</v>
      </c>
      <c r="CH153" s="39" t="str">
        <f>[1]!ObrasNuevas[[#This Row],[TIPO ELEMENTO]]</f>
        <v>Banco de transformación</v>
      </c>
      <c r="CI153" s="40">
        <f>IFERROR(DATE(YEAR([1]!ObrasNuevas[[#This Row],[FECHA ESTIMADA ENTRADA OPERACIÓN]]),MONTH([1]!ObrasNuevas[[#This Row],[FECHA ESTIMADA ENTRADA OPERACIÓN]]),DAY(1)),"Por definir")</f>
        <v>45839</v>
      </c>
      <c r="CJ153" s="32" t="str">
        <f>IFERROR(VLOOKUP([1]!ObrasNuevas[[#This Row],[TECNOLOGÍA]],[1]!TEC[#Data],2,FALSE),"")</f>
        <v/>
      </c>
      <c r="CK153" s="41" t="str">
        <f>[1]!ObrasNuevas[[#This Row],[MW]]</f>
        <v> </v>
      </c>
    </row>
    <row r="154" spans="1:89" s="11" customFormat="1" x14ac:dyDescent="0.25">
      <c r="A154" s="66"/>
      <c r="B154" s="66"/>
      <c r="C154" s="66"/>
      <c r="M154" s="56"/>
      <c r="N154" s="56"/>
      <c r="O154" s="57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  <c r="AV154" s="55"/>
      <c r="AW154" s="55"/>
      <c r="AX154" s="55"/>
      <c r="AY154" s="55"/>
      <c r="AZ154" s="55"/>
      <c r="BA154" s="55"/>
      <c r="BB154" s="55"/>
      <c r="BC154" s="55"/>
      <c r="BD154" s="55"/>
      <c r="BE154" s="55"/>
      <c r="BF154" s="55"/>
      <c r="BG154" s="55"/>
      <c r="BH154" s="55"/>
      <c r="BI154" s="55"/>
      <c r="BJ154" s="55"/>
      <c r="BK154" s="55"/>
      <c r="BL154" s="55"/>
      <c r="BM154" s="55"/>
      <c r="BN154" s="55"/>
      <c r="BO154" s="55"/>
      <c r="BP154" s="55"/>
      <c r="BQ154" s="55"/>
      <c r="BR154" s="55"/>
      <c r="BS154" s="55"/>
      <c r="BT154" s="55"/>
      <c r="BU154" s="55"/>
      <c r="BV154" s="55"/>
      <c r="BW154" s="55"/>
      <c r="BX154" s="55"/>
      <c r="BY154" s="55"/>
      <c r="BZ154" s="55"/>
      <c r="CA154" s="55"/>
      <c r="CB154" s="55"/>
      <c r="CC154" s="55"/>
      <c r="CD154" s="55"/>
      <c r="CE154" s="55"/>
      <c r="CF15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54" s="39" t="str">
        <f>[1]!ObrasNuevas[[#This Row],[NOMBRE PROYECTO]]</f>
        <v>Pegatron</v>
      </c>
      <c r="CH154" s="39" t="str">
        <f>[1]!ObrasNuevas[[#This Row],[TIPO ELEMENTO]]</f>
        <v>Centro de Carga</v>
      </c>
      <c r="CI154" s="40">
        <f>IFERROR(DATE(YEAR([1]!ObrasNuevas[[#This Row],[FECHA ESTIMADA ENTRADA OPERACIÓN]]),MONTH([1]!ObrasNuevas[[#This Row],[FECHA ESTIMADA ENTRADA OPERACIÓN]]),DAY(1)),"Por definir")</f>
        <v>45870</v>
      </c>
      <c r="CJ154" s="32" t="str">
        <f>IFERROR(VLOOKUP([1]!ObrasNuevas[[#This Row],[TECNOLOGÍA]],[1]!TEC[#Data],2,FALSE),"")</f>
        <v/>
      </c>
      <c r="CK154" s="41">
        <f>[1]!ObrasNuevas[[#This Row],[MW]]</f>
        <v>11</v>
      </c>
    </row>
    <row r="155" spans="1:89" s="11" customFormat="1" x14ac:dyDescent="0.25">
      <c r="A155" s="66"/>
      <c r="B155" s="66"/>
      <c r="C155" s="66"/>
      <c r="M155" s="56"/>
      <c r="N155" s="56"/>
      <c r="O155" s="57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5"/>
      <c r="AZ155" s="55"/>
      <c r="BA155" s="55"/>
      <c r="BB155" s="55"/>
      <c r="BC155" s="55"/>
      <c r="BD155" s="55"/>
      <c r="BE155" s="55"/>
      <c r="BF155" s="55"/>
      <c r="BG155" s="55"/>
      <c r="BH155" s="55"/>
      <c r="BI155" s="55"/>
      <c r="BJ155" s="55"/>
      <c r="BK155" s="55"/>
      <c r="BL155" s="55"/>
      <c r="BM155" s="55"/>
      <c r="BN155" s="55"/>
      <c r="BO155" s="55"/>
      <c r="BP155" s="55"/>
      <c r="BQ155" s="55"/>
      <c r="BR155" s="55"/>
      <c r="BS155" s="55"/>
      <c r="BT155" s="55"/>
      <c r="BU155" s="55"/>
      <c r="BV155" s="55"/>
      <c r="BW155" s="55"/>
      <c r="BX155" s="55"/>
      <c r="BY155" s="55"/>
      <c r="BZ155" s="55"/>
      <c r="CA155" s="55"/>
      <c r="CB155" s="55"/>
      <c r="CC155" s="55"/>
      <c r="CD155" s="55"/>
      <c r="CE155" s="55"/>
      <c r="CF15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55" s="39" t="str">
        <f>[1]!ObrasNuevas[[#This Row],[NOMBRE PROYECTO]]</f>
        <v>Alpha_1</v>
      </c>
      <c r="CH155" s="39" t="str">
        <f>[1]!ObrasNuevas[[#This Row],[TIPO ELEMENTO]]</f>
        <v>Centro de Carga</v>
      </c>
      <c r="CI155" s="40">
        <f>IFERROR(DATE(YEAR([1]!ObrasNuevas[[#This Row],[FECHA ESTIMADA ENTRADA OPERACIÓN]]),MONTH([1]!ObrasNuevas[[#This Row],[FECHA ESTIMADA ENTRADA OPERACIÓN]]),DAY(1)),"Por definir")</f>
        <v>45839</v>
      </c>
      <c r="CJ155" s="32" t="str">
        <f>IFERROR(VLOOKUP([1]!ObrasNuevas[[#This Row],[TECNOLOGÍA]],[1]!TEC[#Data],2,FALSE),"")</f>
        <v/>
      </c>
      <c r="CK155" s="41">
        <f>[1]!ObrasNuevas[[#This Row],[MW]]</f>
        <v>12</v>
      </c>
    </row>
    <row r="156" spans="1:89" s="11" customFormat="1" x14ac:dyDescent="0.25">
      <c r="A156" s="66"/>
      <c r="B156" s="66"/>
      <c r="C156" s="66"/>
      <c r="M156" s="56"/>
      <c r="N156" s="56"/>
      <c r="O156" s="57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5"/>
      <c r="AV156" s="55"/>
      <c r="AW156" s="55"/>
      <c r="AX156" s="55"/>
      <c r="AY156" s="55"/>
      <c r="AZ156" s="55"/>
      <c r="BA156" s="55"/>
      <c r="BB156" s="55"/>
      <c r="BC156" s="55"/>
      <c r="BD156" s="55"/>
      <c r="BE156" s="55"/>
      <c r="BF156" s="55"/>
      <c r="BG156" s="55"/>
      <c r="BH156" s="55"/>
      <c r="BI156" s="55"/>
      <c r="BJ156" s="55"/>
      <c r="BK156" s="55"/>
      <c r="BL156" s="55"/>
      <c r="BM156" s="55"/>
      <c r="BN156" s="55"/>
      <c r="BO156" s="55"/>
      <c r="BP156" s="55"/>
      <c r="BQ156" s="55"/>
      <c r="BR156" s="55"/>
      <c r="BS156" s="55"/>
      <c r="BT156" s="55"/>
      <c r="BU156" s="55"/>
      <c r="BV156" s="55"/>
      <c r="BW156" s="55"/>
      <c r="BX156" s="55"/>
      <c r="BY156" s="55"/>
      <c r="BZ156" s="55"/>
      <c r="CA156" s="55"/>
      <c r="CB156" s="55"/>
      <c r="CC156" s="55"/>
      <c r="CD156" s="55"/>
      <c r="CE156" s="55"/>
      <c r="CF15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56" s="39" t="str">
        <f>[1]!ObrasNuevas[[#This Row],[NOMBRE PROYECTO]]</f>
        <v>Carnemart (Bafar)</v>
      </c>
      <c r="CH156" s="39" t="str">
        <f>[1]!ObrasNuevas[[#This Row],[TIPO ELEMENTO]]</f>
        <v>Centro de Carga</v>
      </c>
      <c r="CI156" s="40">
        <f>IFERROR(DATE(YEAR([1]!ObrasNuevas[[#This Row],[FECHA ESTIMADA ENTRADA OPERACIÓN]]),MONTH([1]!ObrasNuevas[[#This Row],[FECHA ESTIMADA ENTRADA OPERACIÓN]]),DAY(1)),"Por definir")</f>
        <v>45870</v>
      </c>
      <c r="CJ156" s="32" t="str">
        <f>IFERROR(VLOOKUP([1]!ObrasNuevas[[#This Row],[TECNOLOGÍA]],[1]!TEC[#Data],2,FALSE),"")</f>
        <v/>
      </c>
      <c r="CK156" s="41">
        <f>[1]!ObrasNuevas[[#This Row],[MW]]</f>
        <v>11.63</v>
      </c>
    </row>
    <row r="157" spans="1:89" s="11" customFormat="1" x14ac:dyDescent="0.25">
      <c r="A157" s="66"/>
      <c r="B157" s="66"/>
      <c r="C157" s="66"/>
      <c r="M157" s="56"/>
      <c r="N157" s="56"/>
      <c r="O157" s="57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  <c r="AV157" s="55"/>
      <c r="AW157" s="55"/>
      <c r="AX157" s="55"/>
      <c r="AY157" s="55"/>
      <c r="AZ157" s="55"/>
      <c r="BA157" s="55"/>
      <c r="BB157" s="55"/>
      <c r="BC157" s="55"/>
      <c r="BD157" s="55"/>
      <c r="BE157" s="55"/>
      <c r="BF157" s="55"/>
      <c r="BG157" s="55"/>
      <c r="BH157" s="55"/>
      <c r="BI157" s="55"/>
      <c r="BJ157" s="55"/>
      <c r="BK157" s="55"/>
      <c r="BL157" s="55"/>
      <c r="BM157" s="55"/>
      <c r="BN157" s="55"/>
      <c r="BO157" s="55"/>
      <c r="BP157" s="55"/>
      <c r="BQ157" s="55"/>
      <c r="BR157" s="55"/>
      <c r="BS157" s="55"/>
      <c r="BT157" s="55"/>
      <c r="BU157" s="55"/>
      <c r="BV157" s="55"/>
      <c r="BW157" s="55"/>
      <c r="BX157" s="55"/>
      <c r="BY157" s="55"/>
      <c r="BZ157" s="55"/>
      <c r="CA157" s="55"/>
      <c r="CB157" s="55"/>
      <c r="CC157" s="55"/>
      <c r="CD157" s="55"/>
      <c r="CE157" s="55"/>
      <c r="CF15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57" s="39" t="str">
        <f>[1]!ObrasNuevas[[#This Row],[NOMBRE PROYECTO]]</f>
        <v>CCC Lerdo</v>
      </c>
      <c r="CH157" s="39" t="str">
        <f>[1]!ObrasNuevas[[#This Row],[TIPO ELEMENTO]]</f>
        <v>Central Eléctrica</v>
      </c>
      <c r="CI157" s="40">
        <f>IFERROR(DATE(YEAR([1]!ObrasNuevas[[#This Row],[FECHA ESTIMADA ENTRADA OPERACIÓN]]),MONTH([1]!ObrasNuevas[[#This Row],[FECHA ESTIMADA ENTRADA OPERACIÓN]]),DAY(1)),"Por definir")</f>
        <v>45870</v>
      </c>
      <c r="CJ157" s="32" t="str">
        <f>IFERROR(VLOOKUP([1]!ObrasNuevas[[#This Row],[TECNOLOGÍA]],[1]!TEC[#Data],2,FALSE),"")</f>
        <v>CC</v>
      </c>
      <c r="CK157" s="41">
        <f>[1]!ObrasNuevas[[#This Row],[MW]]</f>
        <v>363.49799999999999</v>
      </c>
    </row>
    <row r="158" spans="1:89" s="11" customFormat="1" x14ac:dyDescent="0.25">
      <c r="A158" s="66"/>
      <c r="B158" s="66"/>
      <c r="C158" s="66"/>
      <c r="M158" s="56"/>
      <c r="N158" s="56"/>
      <c r="O158" s="57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55"/>
      <c r="AY158" s="55"/>
      <c r="AZ158" s="55"/>
      <c r="BA158" s="55"/>
      <c r="BB158" s="55"/>
      <c r="BC158" s="55"/>
      <c r="BD158" s="55"/>
      <c r="BE158" s="55"/>
      <c r="BF158" s="55"/>
      <c r="BG158" s="55"/>
      <c r="BH158" s="55"/>
      <c r="BI158" s="55"/>
      <c r="BJ158" s="55"/>
      <c r="BK158" s="55"/>
      <c r="BL158" s="55"/>
      <c r="BM158" s="55"/>
      <c r="BN158" s="55"/>
      <c r="BO158" s="55"/>
      <c r="BP158" s="55"/>
      <c r="BQ158" s="55"/>
      <c r="BR158" s="55"/>
      <c r="BS158" s="55"/>
      <c r="BT158" s="55"/>
      <c r="BU158" s="55"/>
      <c r="BV158" s="55"/>
      <c r="BW158" s="55"/>
      <c r="BX158" s="55"/>
      <c r="BY158" s="55"/>
      <c r="BZ158" s="55"/>
      <c r="CA158" s="55"/>
      <c r="CB158" s="55"/>
      <c r="CC158" s="55"/>
      <c r="CD158" s="55"/>
      <c r="CE158" s="55"/>
      <c r="CF15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58" s="39" t="str">
        <f>[1]!ObrasNuevas[[#This Row],[NOMBRE PROYECTO]]</f>
        <v>Aligntech II</v>
      </c>
      <c r="CH158" s="39" t="str">
        <f>[1]!ObrasNuevas[[#This Row],[TIPO ELEMENTO]]</f>
        <v>Centro de Carga</v>
      </c>
      <c r="CI158" s="40">
        <f>IFERROR(DATE(YEAR([1]!ObrasNuevas[[#This Row],[FECHA ESTIMADA ENTRADA OPERACIÓN]]),MONTH([1]!ObrasNuevas[[#This Row],[FECHA ESTIMADA ENTRADA OPERACIÓN]]),DAY(1)),"Por definir")</f>
        <v>45839</v>
      </c>
      <c r="CJ158" s="32" t="str">
        <f>IFERROR(VLOOKUP([1]!ObrasNuevas[[#This Row],[TECNOLOGÍA]],[1]!TEC[#Data],2,FALSE),"")</f>
        <v/>
      </c>
      <c r="CK158" s="41">
        <f>[1]!ObrasNuevas[[#This Row],[MW]]</f>
        <v>10</v>
      </c>
    </row>
    <row r="159" spans="1:89" s="11" customFormat="1" x14ac:dyDescent="0.25">
      <c r="A159" s="66"/>
      <c r="B159" s="66"/>
      <c r="C159" s="66"/>
      <c r="M159" s="56"/>
      <c r="N159" s="56"/>
      <c r="O159" s="57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  <c r="AV159" s="55"/>
      <c r="AW159" s="55"/>
      <c r="AX159" s="55"/>
      <c r="AY159" s="55"/>
      <c r="AZ159" s="55"/>
      <c r="BA159" s="55"/>
      <c r="BB159" s="55"/>
      <c r="BC159" s="55"/>
      <c r="BD159" s="55"/>
      <c r="BE159" s="55"/>
      <c r="BF159" s="55"/>
      <c r="BG159" s="55"/>
      <c r="BH159" s="55"/>
      <c r="BI159" s="55"/>
      <c r="BJ159" s="55"/>
      <c r="BK159" s="55"/>
      <c r="BL159" s="55"/>
      <c r="BM159" s="55"/>
      <c r="BN159" s="55"/>
      <c r="BO159" s="55"/>
      <c r="BP159" s="55"/>
      <c r="BQ159" s="55"/>
      <c r="BR159" s="55"/>
      <c r="BS159" s="55"/>
      <c r="BT159" s="55"/>
      <c r="BU159" s="55"/>
      <c r="BV159" s="55"/>
      <c r="BW159" s="55"/>
      <c r="BX159" s="55"/>
      <c r="BY159" s="55"/>
      <c r="BZ159" s="55"/>
      <c r="CA159" s="55"/>
      <c r="CB159" s="55"/>
      <c r="CC159" s="55"/>
      <c r="CD159" s="55"/>
      <c r="CE159" s="55"/>
      <c r="CF15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59" s="39" t="str">
        <f>[1]!ObrasNuevas[[#This Row],[NOMBRE PROYECTO]]</f>
        <v>Paso del Norte Banco 2</v>
      </c>
      <c r="CH159" s="39" t="str">
        <f>[1]!ObrasNuevas[[#This Row],[TIPO ELEMENTO]]</f>
        <v>Otros</v>
      </c>
      <c r="CI159" s="40">
        <f>IFERROR(DATE(YEAR([1]!ObrasNuevas[[#This Row],[FECHA ESTIMADA ENTRADA OPERACIÓN]]),MONTH([1]!ObrasNuevas[[#This Row],[FECHA ESTIMADA ENTRADA OPERACIÓN]]),DAY(1)),"Por definir")</f>
        <v>45901</v>
      </c>
      <c r="CJ159" s="32" t="str">
        <f>IFERROR(VLOOKUP([1]!ObrasNuevas[[#This Row],[TECNOLOGÍA]],[1]!TEC[#Data],2,FALSE),"")</f>
        <v/>
      </c>
      <c r="CK159" s="41" t="str">
        <f>[1]!ObrasNuevas[[#This Row],[MW]]</f>
        <v> </v>
      </c>
    </row>
    <row r="160" spans="1:89" s="11" customFormat="1" x14ac:dyDescent="0.25">
      <c r="A160" s="66"/>
      <c r="B160" s="66"/>
      <c r="C160" s="66"/>
      <c r="M160" s="56"/>
      <c r="N160" s="56"/>
      <c r="O160" s="57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5"/>
      <c r="AV160" s="55"/>
      <c r="AW160" s="55"/>
      <c r="AX160" s="55"/>
      <c r="AY160" s="55"/>
      <c r="AZ160" s="55"/>
      <c r="BA160" s="55"/>
      <c r="BB160" s="55"/>
      <c r="BC160" s="55"/>
      <c r="BD160" s="55"/>
      <c r="BE160" s="55"/>
      <c r="BF160" s="55"/>
      <c r="BG160" s="55"/>
      <c r="BH160" s="55"/>
      <c r="BI160" s="55"/>
      <c r="BJ160" s="55"/>
      <c r="BK160" s="55"/>
      <c r="BL160" s="55"/>
      <c r="BM160" s="55"/>
      <c r="BN160" s="55"/>
      <c r="BO160" s="55"/>
      <c r="BP160" s="55"/>
      <c r="BQ160" s="55"/>
      <c r="BR160" s="55"/>
      <c r="BS160" s="55"/>
      <c r="BT160" s="55"/>
      <c r="BU160" s="55"/>
      <c r="BV160" s="55"/>
      <c r="BW160" s="55"/>
      <c r="BX160" s="55"/>
      <c r="BY160" s="55"/>
      <c r="BZ160" s="55"/>
      <c r="CA160" s="55"/>
      <c r="CB160" s="55"/>
      <c r="CC160" s="55"/>
      <c r="CD160" s="55"/>
      <c r="CE160" s="55"/>
      <c r="CF16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60" s="39" t="str">
        <f>[1]!ObrasNuevas[[#This Row],[NOMBRE PROYECTO]]</f>
        <v>STATCOM +/-300 MVAR Nuevo Casas Grandes</v>
      </c>
      <c r="CH160" s="39" t="str">
        <f>[1]!ObrasNuevas[[#This Row],[TIPO ELEMENTO]]</f>
        <v>STATCOM</v>
      </c>
      <c r="CI160" s="40">
        <f>IFERROR(DATE(YEAR([1]!ObrasNuevas[[#This Row],[FECHA ESTIMADA ENTRADA OPERACIÓN]]),MONTH([1]!ObrasNuevas[[#This Row],[FECHA ESTIMADA ENTRADA OPERACIÓN]]),DAY(1)),"Por definir")</f>
        <v>45962</v>
      </c>
      <c r="CJ160" s="32" t="str">
        <f>IFERROR(VLOOKUP([1]!ObrasNuevas[[#This Row],[TECNOLOGÍA]],[1]!TEC[#Data],2,FALSE),"")</f>
        <v/>
      </c>
      <c r="CK160" s="41" t="str">
        <f>[1]!ObrasNuevas[[#This Row],[MW]]</f>
        <v> </v>
      </c>
    </row>
    <row r="161" spans="1:89" s="11" customFormat="1" x14ac:dyDescent="0.25">
      <c r="A161" s="66"/>
      <c r="B161" s="66"/>
      <c r="C161" s="66"/>
      <c r="M161" s="56"/>
      <c r="N161" s="56"/>
      <c r="O161" s="57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  <c r="AV161" s="55"/>
      <c r="AW161" s="55"/>
      <c r="AX161" s="55"/>
      <c r="AY161" s="55"/>
      <c r="AZ161" s="55"/>
      <c r="BA161" s="55"/>
      <c r="BB161" s="55"/>
      <c r="BC161" s="55"/>
      <c r="BD161" s="55"/>
      <c r="BE161" s="55"/>
      <c r="BF161" s="55"/>
      <c r="BG161" s="55"/>
      <c r="BH161" s="55"/>
      <c r="BI161" s="55"/>
      <c r="BJ161" s="55"/>
      <c r="BK161" s="55"/>
      <c r="BL161" s="55"/>
      <c r="BM161" s="55"/>
      <c r="BN161" s="55"/>
      <c r="BO161" s="55"/>
      <c r="BP161" s="55"/>
      <c r="BQ161" s="55"/>
      <c r="BR161" s="55"/>
      <c r="BS161" s="55"/>
      <c r="BT161" s="55"/>
      <c r="BU161" s="55"/>
      <c r="BV161" s="55"/>
      <c r="BW161" s="55"/>
      <c r="BX161" s="55"/>
      <c r="BY161" s="55"/>
      <c r="BZ161" s="55"/>
      <c r="CA161" s="55"/>
      <c r="CB161" s="55"/>
      <c r="CC161" s="55"/>
      <c r="CD161" s="55"/>
      <c r="CE161" s="55"/>
      <c r="CF16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61" s="39" t="str">
        <f>[1]!ObrasNuevas[[#This Row],[NOMBRE PROYECTO]]</f>
        <v>El Capulín</v>
      </c>
      <c r="CH161" s="39" t="str">
        <f>[1]!ObrasNuevas[[#This Row],[TIPO ELEMENTO]]</f>
        <v>Subestación Eléctrica</v>
      </c>
      <c r="CI161" s="40">
        <f>IFERROR(DATE(YEAR([1]!ObrasNuevas[[#This Row],[FECHA ESTIMADA ENTRADA OPERACIÓN]]),MONTH([1]!ObrasNuevas[[#This Row],[FECHA ESTIMADA ENTRADA OPERACIÓN]]),DAY(1)),"Por definir")</f>
        <v>45992</v>
      </c>
      <c r="CJ161" s="32" t="str">
        <f>IFERROR(VLOOKUP([1]!ObrasNuevas[[#This Row],[TECNOLOGÍA]],[1]!TEC[#Data],2,FALSE),"")</f>
        <v/>
      </c>
      <c r="CK161" s="41" t="str">
        <f>[1]!ObrasNuevas[[#This Row],[MW]]</f>
        <v> </v>
      </c>
    </row>
    <row r="162" spans="1:89" s="11" customFormat="1" x14ac:dyDescent="0.25">
      <c r="A162" s="66"/>
      <c r="B162" s="66"/>
      <c r="C162" s="66"/>
      <c r="M162" s="56"/>
      <c r="N162" s="56"/>
      <c r="O162" s="57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  <c r="AV162" s="55"/>
      <c r="AW162" s="55"/>
      <c r="AX162" s="55"/>
      <c r="AY162" s="55"/>
      <c r="AZ162" s="55"/>
      <c r="BA162" s="55"/>
      <c r="BB162" s="55"/>
      <c r="BC162" s="55"/>
      <c r="BD162" s="55"/>
      <c r="BE162" s="55"/>
      <c r="BF162" s="55"/>
      <c r="BG162" s="55"/>
      <c r="BH162" s="55"/>
      <c r="BI162" s="55"/>
      <c r="BJ162" s="55"/>
      <c r="BK162" s="55"/>
      <c r="BL162" s="55"/>
      <c r="BM162" s="55"/>
      <c r="BN162" s="55"/>
      <c r="BO162" s="55"/>
      <c r="BP162" s="55"/>
      <c r="BQ162" s="55"/>
      <c r="BR162" s="55"/>
      <c r="BS162" s="55"/>
      <c r="BT162" s="55"/>
      <c r="BU162" s="55"/>
      <c r="BV162" s="55"/>
      <c r="BW162" s="55"/>
      <c r="BX162" s="55"/>
      <c r="BY162" s="55"/>
      <c r="BZ162" s="55"/>
      <c r="CA162" s="55"/>
      <c r="CB162" s="55"/>
      <c r="CC162" s="55"/>
      <c r="CD162" s="55"/>
      <c r="CE162" s="55"/>
      <c r="CF16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62" s="39" t="str">
        <f>[1]!ObrasNuevas[[#This Row],[NOMBRE PROYECTO]]</f>
        <v>Lebarón</v>
      </c>
      <c r="CH162" s="39" t="str">
        <f>[1]!ObrasNuevas[[#This Row],[TIPO ELEMENTO]]</f>
        <v>Subestación Eléctrica</v>
      </c>
      <c r="CI162" s="40">
        <f>IFERROR(DATE(YEAR([1]!ObrasNuevas[[#This Row],[FECHA ESTIMADA ENTRADA OPERACIÓN]]),MONTH([1]!ObrasNuevas[[#This Row],[FECHA ESTIMADA ENTRADA OPERACIÓN]]),DAY(1)),"Por definir")</f>
        <v>45992</v>
      </c>
      <c r="CJ162" s="32" t="str">
        <f>IFERROR(VLOOKUP([1]!ObrasNuevas[[#This Row],[TECNOLOGÍA]],[1]!TEC[#Data],2,FALSE),"")</f>
        <v/>
      </c>
      <c r="CK162" s="41" t="str">
        <f>[1]!ObrasNuevas[[#This Row],[MW]]</f>
        <v> </v>
      </c>
    </row>
    <row r="163" spans="1:89" s="11" customFormat="1" x14ac:dyDescent="0.25">
      <c r="A163" s="66"/>
      <c r="B163" s="66"/>
      <c r="C163" s="66"/>
      <c r="M163" s="56"/>
      <c r="N163" s="56"/>
      <c r="O163" s="57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55"/>
      <c r="AZ163" s="55"/>
      <c r="BA163" s="55"/>
      <c r="BB163" s="55"/>
      <c r="BC163" s="55"/>
      <c r="BD163" s="55"/>
      <c r="BE163" s="55"/>
      <c r="BF163" s="55"/>
      <c r="BG163" s="55"/>
      <c r="BH163" s="55"/>
      <c r="BI163" s="55"/>
      <c r="BJ163" s="55"/>
      <c r="BK163" s="55"/>
      <c r="BL163" s="55"/>
      <c r="BM163" s="55"/>
      <c r="BN163" s="55"/>
      <c r="BO163" s="55"/>
      <c r="BP163" s="55"/>
      <c r="BQ163" s="55"/>
      <c r="BR163" s="55"/>
      <c r="BS163" s="55"/>
      <c r="BT163" s="55"/>
      <c r="BU163" s="55"/>
      <c r="BV163" s="55"/>
      <c r="BW163" s="55"/>
      <c r="BX163" s="55"/>
      <c r="BY163" s="55"/>
      <c r="BZ163" s="55"/>
      <c r="CA163" s="55"/>
      <c r="CB163" s="55"/>
      <c r="CC163" s="55"/>
      <c r="CD163" s="55"/>
      <c r="CE163" s="55"/>
      <c r="CF16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63" s="39" t="str">
        <f>[1]!ObrasNuevas[[#This Row],[NOMBRE PROYECTO]]</f>
        <v>Campo Setenta y Tres</v>
      </c>
      <c r="CH163" s="39" t="str">
        <f>[1]!ObrasNuevas[[#This Row],[TIPO ELEMENTO]]</f>
        <v>Subestación Eléctrica</v>
      </c>
      <c r="CI163" s="40">
        <f>IFERROR(DATE(YEAR([1]!ObrasNuevas[[#This Row],[FECHA ESTIMADA ENTRADA OPERACIÓN]]),MONTH([1]!ObrasNuevas[[#This Row],[FECHA ESTIMADA ENTRADA OPERACIÓN]]),DAY(1)),"Por definir")</f>
        <v>45992</v>
      </c>
      <c r="CJ163" s="32" t="str">
        <f>IFERROR(VLOOKUP([1]!ObrasNuevas[[#This Row],[TECNOLOGÍA]],[1]!TEC[#Data],2,FALSE),"")</f>
        <v/>
      </c>
      <c r="CK163" s="41" t="str">
        <f>[1]!ObrasNuevas[[#This Row],[MW]]</f>
        <v> </v>
      </c>
    </row>
    <row r="164" spans="1:89" s="11" customFormat="1" x14ac:dyDescent="0.25">
      <c r="A164" s="66"/>
      <c r="B164" s="66"/>
      <c r="C164" s="66"/>
      <c r="M164" s="56"/>
      <c r="N164" s="56"/>
      <c r="O164" s="57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  <c r="AV164" s="55"/>
      <c r="AW164" s="55"/>
      <c r="AX164" s="55"/>
      <c r="AY164" s="55"/>
      <c r="AZ164" s="55"/>
      <c r="BA164" s="55"/>
      <c r="BB164" s="55"/>
      <c r="BC164" s="55"/>
      <c r="BD164" s="55"/>
      <c r="BE164" s="55"/>
      <c r="BF164" s="55"/>
      <c r="BG164" s="55"/>
      <c r="BH164" s="55"/>
      <c r="BI164" s="55"/>
      <c r="BJ164" s="55"/>
      <c r="BK164" s="55"/>
      <c r="BL164" s="55"/>
      <c r="BM164" s="55"/>
      <c r="BN164" s="55"/>
      <c r="BO164" s="55"/>
      <c r="BP164" s="55"/>
      <c r="BQ164" s="55"/>
      <c r="BR164" s="55"/>
      <c r="BS164" s="55"/>
      <c r="BT164" s="55"/>
      <c r="BU164" s="55"/>
      <c r="BV164" s="55"/>
      <c r="BW164" s="55"/>
      <c r="BX164" s="55"/>
      <c r="BY164" s="55"/>
      <c r="BZ164" s="55"/>
      <c r="CA164" s="55"/>
      <c r="CB164" s="55"/>
      <c r="CC164" s="55"/>
      <c r="CD164" s="55"/>
      <c r="CE164" s="55"/>
      <c r="CF16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64" s="39" t="str">
        <f>[1]!ObrasNuevas[[#This Row],[NOMBRE PROYECTO]]</f>
        <v>Buenavista</v>
      </c>
      <c r="CH164" s="39" t="str">
        <f>[1]!ObrasNuevas[[#This Row],[TIPO ELEMENTO]]</f>
        <v>Subestación Eléctrica</v>
      </c>
      <c r="CI164" s="40">
        <f>IFERROR(DATE(YEAR([1]!ObrasNuevas[[#This Row],[FECHA ESTIMADA ENTRADA OPERACIÓN]]),MONTH([1]!ObrasNuevas[[#This Row],[FECHA ESTIMADA ENTRADA OPERACIÓN]]),DAY(1)),"Por definir")</f>
        <v>45992</v>
      </c>
      <c r="CJ164" s="32" t="str">
        <f>IFERROR(VLOOKUP([1]!ObrasNuevas[[#This Row],[TECNOLOGÍA]],[1]!TEC[#Data],2,FALSE),"")</f>
        <v/>
      </c>
      <c r="CK164" s="41" t="str">
        <f>[1]!ObrasNuevas[[#This Row],[MW]]</f>
        <v> </v>
      </c>
    </row>
    <row r="165" spans="1:89" s="11" customFormat="1" x14ac:dyDescent="0.25">
      <c r="A165" s="66"/>
      <c r="B165" s="66"/>
      <c r="C165" s="66"/>
      <c r="M165" s="56"/>
      <c r="N165" s="56"/>
      <c r="O165" s="57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  <c r="AV165" s="55"/>
      <c r="AW165" s="55"/>
      <c r="AX165" s="55"/>
      <c r="AY165" s="55"/>
      <c r="AZ165" s="55"/>
      <c r="BA165" s="55"/>
      <c r="BB165" s="55"/>
      <c r="BC165" s="55"/>
      <c r="BD165" s="55"/>
      <c r="BE165" s="55"/>
      <c r="BF165" s="55"/>
      <c r="BG165" s="55"/>
      <c r="BH165" s="55"/>
      <c r="BI165" s="55"/>
      <c r="BJ165" s="55"/>
      <c r="BK165" s="55"/>
      <c r="BL165" s="55"/>
      <c r="BM165" s="55"/>
      <c r="BN165" s="55"/>
      <c r="BO165" s="55"/>
      <c r="BP165" s="55"/>
      <c r="BQ165" s="55"/>
      <c r="BR165" s="55"/>
      <c r="BS165" s="55"/>
      <c r="BT165" s="55"/>
      <c r="BU165" s="55"/>
      <c r="BV165" s="55"/>
      <c r="BW165" s="55"/>
      <c r="BX165" s="55"/>
      <c r="BY165" s="55"/>
      <c r="BZ165" s="55"/>
      <c r="CA165" s="55"/>
      <c r="CB165" s="55"/>
      <c r="CC165" s="55"/>
      <c r="CD165" s="55"/>
      <c r="CE165" s="55"/>
      <c r="CF16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65" s="39" t="str">
        <f>[1]!ObrasNuevas[[#This Row],[NOMBRE PROYECTO]]</f>
        <v>Sol de los Manzanos</v>
      </c>
      <c r="CH165" s="39" t="str">
        <f>[1]!ObrasNuevas[[#This Row],[TIPO ELEMENTO]]</f>
        <v>Central Eléctrica</v>
      </c>
      <c r="CI165" s="40">
        <f>IFERROR(DATE(YEAR([1]!ObrasNuevas[[#This Row],[FECHA ESTIMADA ENTRADA OPERACIÓN]]),MONTH([1]!ObrasNuevas[[#This Row],[FECHA ESTIMADA ENTRADA OPERACIÓN]]),DAY(1)),"Por definir")</f>
        <v>46174</v>
      </c>
      <c r="CJ165" s="32" t="str">
        <f>IFERROR(VLOOKUP([1]!ObrasNuevas[[#This Row],[TECNOLOGÍA]],[1]!TEC[#Data],2,FALSE),"")</f>
        <v>FV</v>
      </c>
      <c r="CK165" s="41">
        <f>[1]!ObrasNuevas[[#This Row],[MW]]</f>
        <v>30</v>
      </c>
    </row>
    <row r="166" spans="1:89" s="11" customFormat="1" x14ac:dyDescent="0.25">
      <c r="A166" s="66"/>
      <c r="B166" s="66"/>
      <c r="C166" s="66"/>
      <c r="M166" s="56"/>
      <c r="N166" s="56"/>
      <c r="O166" s="57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5"/>
      <c r="AZ166" s="55"/>
      <c r="BA166" s="55"/>
      <c r="BB166" s="55"/>
      <c r="BC166" s="55"/>
      <c r="BD166" s="55"/>
      <c r="BE166" s="55"/>
      <c r="BF166" s="55"/>
      <c r="BG166" s="55"/>
      <c r="BH166" s="55"/>
      <c r="BI166" s="55"/>
      <c r="BJ166" s="55"/>
      <c r="BK166" s="55"/>
      <c r="BL166" s="55"/>
      <c r="BM166" s="55"/>
      <c r="BN166" s="55"/>
      <c r="BO166" s="55"/>
      <c r="BP166" s="55"/>
      <c r="BQ166" s="55"/>
      <c r="BR166" s="55"/>
      <c r="BS166" s="55"/>
      <c r="BT166" s="55"/>
      <c r="BU166" s="55"/>
      <c r="BV166" s="55"/>
      <c r="BW166" s="55"/>
      <c r="BX166" s="55"/>
      <c r="BY166" s="55"/>
      <c r="BZ166" s="55"/>
      <c r="CA166" s="55"/>
      <c r="CB166" s="55"/>
      <c r="CC166" s="55"/>
      <c r="CD166" s="55"/>
      <c r="CE166" s="55"/>
      <c r="CF16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66" s="39" t="str">
        <f>[1]!ObrasNuevas[[#This Row],[NOMBRE PROYECTO]]</f>
        <v>6 Proyectos agrupados (de 30 MW cada uno):
Alaia II
Alaia III
Alaia IV
Alaia V
Altair
RMSC Comercio</v>
      </c>
      <c r="CH166" s="39" t="str">
        <f>[1]!ObrasNuevas[[#This Row],[TIPO ELEMENTO]]</f>
        <v>Central Eléctrica</v>
      </c>
      <c r="CI166" s="40">
        <f>IFERROR(DATE(YEAR([1]!ObrasNuevas[[#This Row],[FECHA ESTIMADA ENTRADA OPERACIÓN]]),MONTH([1]!ObrasNuevas[[#This Row],[FECHA ESTIMADA ENTRADA OPERACIÓN]]),DAY(1)),"Por definir")</f>
        <v>46419</v>
      </c>
      <c r="CJ166" s="32" t="str">
        <f>IFERROR(VLOOKUP([1]!ObrasNuevas[[#This Row],[TECNOLOGÍA]],[1]!TEC[#Data],2,FALSE),"")</f>
        <v>FV</v>
      </c>
      <c r="CK166" s="41">
        <f>[1]!ObrasNuevas[[#This Row],[MW]]</f>
        <v>80</v>
      </c>
    </row>
    <row r="167" spans="1:89" s="11" customFormat="1" x14ac:dyDescent="0.25">
      <c r="A167" s="66"/>
      <c r="B167" s="66"/>
      <c r="C167" s="66"/>
      <c r="M167" s="56"/>
      <c r="N167" s="56"/>
      <c r="O167" s="57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55"/>
      <c r="AY167" s="55"/>
      <c r="AZ167" s="55"/>
      <c r="BA167" s="55"/>
      <c r="BB167" s="55"/>
      <c r="BC167" s="55"/>
      <c r="BD167" s="55"/>
      <c r="BE167" s="55"/>
      <c r="BF167" s="55"/>
      <c r="BG167" s="55"/>
      <c r="BH167" s="55"/>
      <c r="BI167" s="55"/>
      <c r="BJ167" s="55"/>
      <c r="BK167" s="55"/>
      <c r="BL167" s="55"/>
      <c r="BM167" s="55"/>
      <c r="BN167" s="55"/>
      <c r="BO167" s="55"/>
      <c r="BP167" s="55"/>
      <c r="BQ167" s="55"/>
      <c r="BR167" s="55"/>
      <c r="BS167" s="55"/>
      <c r="BT167" s="55"/>
      <c r="BU167" s="55"/>
      <c r="BV167" s="55"/>
      <c r="BW167" s="55"/>
      <c r="BX167" s="55"/>
      <c r="BY167" s="55"/>
      <c r="BZ167" s="55"/>
      <c r="CA167" s="55"/>
      <c r="CB167" s="55"/>
      <c r="CC167" s="55"/>
      <c r="CD167" s="55"/>
      <c r="CE167" s="55"/>
      <c r="CF16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67" s="39" t="str">
        <f>[1]!ObrasNuevas[[#This Row],[NOMBRE PROYECTO]]</f>
        <v>Fotovoltaico Flex</v>
      </c>
      <c r="CH167" s="39" t="str">
        <f>[1]!ObrasNuevas[[#This Row],[TIPO ELEMENTO]]</f>
        <v>Central Eléctrica</v>
      </c>
      <c r="CI167" s="40">
        <f>IFERROR(DATE(YEAR([1]!ObrasNuevas[[#This Row],[FECHA ESTIMADA ENTRADA OPERACIÓN]]),MONTH([1]!ObrasNuevas[[#This Row],[FECHA ESTIMADA ENTRADA OPERACIÓN]]),DAY(1)),"Por definir")</f>
        <v>46023</v>
      </c>
      <c r="CJ167" s="32" t="str">
        <f>IFERROR(VLOOKUP([1]!ObrasNuevas[[#This Row],[TECNOLOGÍA]],[1]!TEC[#Data],2,FALSE),"")</f>
        <v>FV</v>
      </c>
      <c r="CK167" s="41">
        <f>[1]!ObrasNuevas[[#This Row],[MW]]</f>
        <v>1.9</v>
      </c>
    </row>
    <row r="168" spans="1:89" s="11" customFormat="1" x14ac:dyDescent="0.25">
      <c r="A168" s="66"/>
      <c r="B168" s="66"/>
      <c r="C168" s="66"/>
      <c r="M168" s="56"/>
      <c r="N168" s="56"/>
      <c r="O168" s="57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5"/>
      <c r="AV168" s="55"/>
      <c r="AW168" s="55"/>
      <c r="AX168" s="55"/>
      <c r="AY168" s="55"/>
      <c r="AZ168" s="55"/>
      <c r="BA168" s="55"/>
      <c r="BB168" s="55"/>
      <c r="BC168" s="55"/>
      <c r="BD168" s="55"/>
      <c r="BE168" s="55"/>
      <c r="BF168" s="55"/>
      <c r="BG168" s="55"/>
      <c r="BH168" s="55"/>
      <c r="BI168" s="55"/>
      <c r="BJ168" s="55"/>
      <c r="BK168" s="55"/>
      <c r="BL168" s="55"/>
      <c r="BM168" s="55"/>
      <c r="BN168" s="55"/>
      <c r="BO168" s="55"/>
      <c r="BP168" s="55"/>
      <c r="BQ168" s="55"/>
      <c r="BR168" s="55"/>
      <c r="BS168" s="55"/>
      <c r="BT168" s="55"/>
      <c r="BU168" s="55"/>
      <c r="BV168" s="55"/>
      <c r="BW168" s="55"/>
      <c r="BX168" s="55"/>
      <c r="BY168" s="55"/>
      <c r="BZ168" s="55"/>
      <c r="CA168" s="55"/>
      <c r="CB168" s="55"/>
      <c r="CC168" s="55"/>
      <c r="CD168" s="55"/>
      <c r="CE168" s="55"/>
      <c r="CF16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68" s="39" t="str">
        <f>[1]!ObrasNuevas[[#This Row],[NOMBRE PROYECTO]]</f>
        <v>Cogeneración La Laguna</v>
      </c>
      <c r="CH168" s="39" t="str">
        <f>[1]!ObrasNuevas[[#This Row],[TIPO ELEMENTO]]</f>
        <v>Centro de Carga</v>
      </c>
      <c r="CI168" s="40">
        <f>IFERROR(DATE(YEAR([1]!ObrasNuevas[[#This Row],[FECHA ESTIMADA ENTRADA OPERACIÓN]]),MONTH([1]!ObrasNuevas[[#This Row],[FECHA ESTIMADA ENTRADA OPERACIÓN]]),DAY(1)),"Por definir")</f>
        <v>46174</v>
      </c>
      <c r="CJ168" s="32" t="str">
        <f>IFERROR(VLOOKUP([1]!ObrasNuevas[[#This Row],[TECNOLOGÍA]],[1]!TEC[#Data],2,FALSE),"")</f>
        <v/>
      </c>
      <c r="CK168" s="41">
        <f>[1]!ObrasNuevas[[#This Row],[MW]]</f>
        <v>12</v>
      </c>
    </row>
    <row r="169" spans="1:89" s="11" customFormat="1" x14ac:dyDescent="0.25">
      <c r="A169" s="66"/>
      <c r="B169" s="66"/>
      <c r="C169" s="66"/>
      <c r="M169" s="56"/>
      <c r="N169" s="56"/>
      <c r="O169" s="57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5"/>
      <c r="AV169" s="55"/>
      <c r="AW169" s="55"/>
      <c r="AX169" s="55"/>
      <c r="AY169" s="55"/>
      <c r="AZ169" s="55"/>
      <c r="BA169" s="55"/>
      <c r="BB169" s="55"/>
      <c r="BC169" s="55"/>
      <c r="BD169" s="55"/>
      <c r="BE169" s="55"/>
      <c r="BF169" s="55"/>
      <c r="BG169" s="55"/>
      <c r="BH169" s="55"/>
      <c r="BI169" s="55"/>
      <c r="BJ169" s="55"/>
      <c r="BK169" s="55"/>
      <c r="BL169" s="55"/>
      <c r="BM169" s="55"/>
      <c r="BN169" s="55"/>
      <c r="BO169" s="55"/>
      <c r="BP169" s="55"/>
      <c r="BQ169" s="55"/>
      <c r="BR169" s="55"/>
      <c r="BS169" s="55"/>
      <c r="BT169" s="55"/>
      <c r="BU169" s="55"/>
      <c r="BV169" s="55"/>
      <c r="BW169" s="55"/>
      <c r="BX169" s="55"/>
      <c r="BY169" s="55"/>
      <c r="BZ169" s="55"/>
      <c r="CA169" s="55"/>
      <c r="CB169" s="55"/>
      <c r="CC169" s="55"/>
      <c r="CD169" s="55"/>
      <c r="CE169" s="55"/>
      <c r="CF16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69" s="39" t="str">
        <f>[1]!ObrasNuevas[[#This Row],[NOMBRE PROYECTO]]</f>
        <v>Mina San Antonio</v>
      </c>
      <c r="CH169" s="39" t="str">
        <f>[1]!ObrasNuevas[[#This Row],[TIPO ELEMENTO]]</f>
        <v>Centro de Carga</v>
      </c>
      <c r="CI169" s="40">
        <f>IFERROR(DATE(YEAR([1]!ObrasNuevas[[#This Row],[FECHA ESTIMADA ENTRADA OPERACIÓN]]),MONTH([1]!ObrasNuevas[[#This Row],[FECHA ESTIMADA ENTRADA OPERACIÓN]]),DAY(1)),"Por definir")</f>
        <v>46174</v>
      </c>
      <c r="CJ169" s="32" t="str">
        <f>IFERROR(VLOOKUP([1]!ObrasNuevas[[#This Row],[TECNOLOGÍA]],[1]!TEC[#Data],2,FALSE),"")</f>
        <v/>
      </c>
      <c r="CK169" s="41">
        <f>[1]!ObrasNuevas[[#This Row],[MW]]</f>
        <v>25</v>
      </c>
    </row>
    <row r="170" spans="1:89" s="11" customFormat="1" x14ac:dyDescent="0.25">
      <c r="A170" s="66"/>
      <c r="B170" s="66"/>
      <c r="C170" s="66"/>
      <c r="M170" s="56"/>
      <c r="N170" s="56"/>
      <c r="O170" s="57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  <c r="AV170" s="55"/>
      <c r="AW170" s="55"/>
      <c r="AX170" s="55"/>
      <c r="AY170" s="55"/>
      <c r="AZ170" s="55"/>
      <c r="BA170" s="55"/>
      <c r="BB170" s="55"/>
      <c r="BC170" s="55"/>
      <c r="BD170" s="55"/>
      <c r="BE170" s="55"/>
      <c r="BF170" s="55"/>
      <c r="BG170" s="55"/>
      <c r="BH170" s="55"/>
      <c r="BI170" s="55"/>
      <c r="BJ170" s="55"/>
      <c r="BK170" s="55"/>
      <c r="BL170" s="55"/>
      <c r="BM170" s="55"/>
      <c r="BN170" s="55"/>
      <c r="BO170" s="55"/>
      <c r="BP170" s="55"/>
      <c r="BQ170" s="55"/>
      <c r="BR170" s="55"/>
      <c r="BS170" s="55"/>
      <c r="BT170" s="55"/>
      <c r="BU170" s="55"/>
      <c r="BV170" s="55"/>
      <c r="BW170" s="55"/>
      <c r="BX170" s="55"/>
      <c r="BY170" s="55"/>
      <c r="BZ170" s="55"/>
      <c r="CA170" s="55"/>
      <c r="CB170" s="55"/>
      <c r="CC170" s="55"/>
      <c r="CD170" s="55"/>
      <c r="CE170" s="55"/>
      <c r="CF17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70" s="39" t="str">
        <f>[1]!ObrasNuevas[[#This Row],[NOMBRE PROYECTO]]</f>
        <v>Francisco Villa Banco 3</v>
      </c>
      <c r="CH170" s="39" t="str">
        <f>[1]!ObrasNuevas[[#This Row],[TIPO ELEMENTO]]</f>
        <v>Banco de transformación</v>
      </c>
      <c r="CI170" s="40">
        <f>IFERROR(DATE(YEAR([1]!ObrasNuevas[[#This Row],[FECHA ESTIMADA ENTRADA OPERACIÓN]]),MONTH([1]!ObrasNuevas[[#This Row],[FECHA ESTIMADA ENTRADA OPERACIÓN]]),DAY(1)),"Por definir")</f>
        <v>46082</v>
      </c>
      <c r="CJ170" s="32" t="str">
        <f>IFERROR(VLOOKUP([1]!ObrasNuevas[[#This Row],[TECNOLOGÍA]],[1]!TEC[#Data],2,FALSE),"")</f>
        <v/>
      </c>
      <c r="CK170" s="41" t="str">
        <f>[1]!ObrasNuevas[[#This Row],[MW]]</f>
        <v> </v>
      </c>
    </row>
    <row r="171" spans="1:89" s="11" customFormat="1" x14ac:dyDescent="0.25">
      <c r="A171" s="66"/>
      <c r="B171" s="66"/>
      <c r="C171" s="66"/>
      <c r="M171" s="56"/>
      <c r="N171" s="56"/>
      <c r="O171" s="57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  <c r="AV171" s="55"/>
      <c r="AW171" s="55"/>
      <c r="AX171" s="55"/>
      <c r="AY171" s="55"/>
      <c r="AZ171" s="55"/>
      <c r="BA171" s="55"/>
      <c r="BB171" s="55"/>
      <c r="BC171" s="55"/>
      <c r="BD171" s="55"/>
      <c r="BE171" s="55"/>
      <c r="BF171" s="55"/>
      <c r="BG171" s="55"/>
      <c r="BH171" s="55"/>
      <c r="BI171" s="55"/>
      <c r="BJ171" s="55"/>
      <c r="BK171" s="55"/>
      <c r="BL171" s="55"/>
      <c r="BM171" s="55"/>
      <c r="BN171" s="55"/>
      <c r="BO171" s="55"/>
      <c r="BP171" s="55"/>
      <c r="BQ171" s="55"/>
      <c r="BR171" s="55"/>
      <c r="BS171" s="55"/>
      <c r="BT171" s="55"/>
      <c r="BU171" s="55"/>
      <c r="BV171" s="55"/>
      <c r="BW171" s="55"/>
      <c r="BX171" s="55"/>
      <c r="BY171" s="55"/>
      <c r="BZ171" s="55"/>
      <c r="CA171" s="55"/>
      <c r="CB171" s="55"/>
      <c r="CC171" s="55"/>
      <c r="CD171" s="55"/>
      <c r="CE171" s="55"/>
      <c r="CF17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71" s="39" t="str">
        <f>[1]!ObrasNuevas[[#This Row],[NOMBRE PROYECTO]]</f>
        <v>Soporte de tensión para las Zonas Nuevo Casas Grandes y Moctezuma</v>
      </c>
      <c r="CH171" s="39" t="str">
        <f>[1]!ObrasNuevas[[#This Row],[TIPO ELEMENTO]]</f>
        <v>Otros</v>
      </c>
      <c r="CI171" s="40">
        <f>IFERROR(DATE(YEAR([1]!ObrasNuevas[[#This Row],[FECHA ESTIMADA ENTRADA OPERACIÓN]]),MONTH([1]!ObrasNuevas[[#This Row],[FECHA ESTIMADA ENTRADA OPERACIÓN]]),DAY(1)),"Por definir")</f>
        <v>46327</v>
      </c>
      <c r="CJ171" s="32" t="str">
        <f>IFERROR(VLOOKUP([1]!ObrasNuevas[[#This Row],[TECNOLOGÍA]],[1]!TEC[#Data],2,FALSE),"")</f>
        <v/>
      </c>
      <c r="CK171" s="41" t="str">
        <f>[1]!ObrasNuevas[[#This Row],[MW]]</f>
        <v> </v>
      </c>
    </row>
    <row r="172" spans="1:89" s="11" customFormat="1" x14ac:dyDescent="0.25">
      <c r="A172" s="66"/>
      <c r="B172" s="66"/>
      <c r="C172" s="66"/>
      <c r="M172" s="56"/>
      <c r="N172" s="56"/>
      <c r="O172" s="57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  <c r="AV172" s="55"/>
      <c r="AW172" s="55"/>
      <c r="AX172" s="55"/>
      <c r="AY172" s="55"/>
      <c r="AZ172" s="55"/>
      <c r="BA172" s="55"/>
      <c r="BB172" s="55"/>
      <c r="BC172" s="55"/>
      <c r="BD172" s="55"/>
      <c r="BE172" s="55"/>
      <c r="BF172" s="55"/>
      <c r="BG172" s="55"/>
      <c r="BH172" s="55"/>
      <c r="BI172" s="55"/>
      <c r="BJ172" s="55"/>
      <c r="BK172" s="55"/>
      <c r="BL172" s="55"/>
      <c r="BM172" s="55"/>
      <c r="BN172" s="55"/>
      <c r="BO172" s="55"/>
      <c r="BP172" s="55"/>
      <c r="BQ172" s="55"/>
      <c r="BR172" s="55"/>
      <c r="BS172" s="55"/>
      <c r="BT172" s="55"/>
      <c r="BU172" s="55"/>
      <c r="BV172" s="55"/>
      <c r="BW172" s="55"/>
      <c r="BX172" s="55"/>
      <c r="BY172" s="55"/>
      <c r="BZ172" s="55"/>
      <c r="CA172" s="55"/>
      <c r="CB172" s="55"/>
      <c r="CC172" s="55"/>
      <c r="CD172" s="55"/>
      <c r="CE172" s="55"/>
      <c r="CF17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72" s="39" t="str">
        <f>[1]!ObrasNuevas[[#This Row],[NOMBRE PROYECTO]]</f>
        <v>Soporte de tensión para la región Mesteñas</v>
      </c>
      <c r="CH172" s="39" t="str">
        <f>[1]!ObrasNuevas[[#This Row],[TIPO ELEMENTO]]</f>
        <v>Otros</v>
      </c>
      <c r="CI172" s="40">
        <f>IFERROR(DATE(YEAR([1]!ObrasNuevas[[#This Row],[FECHA ESTIMADA ENTRADA OPERACIÓN]]),MONTH([1]!ObrasNuevas[[#This Row],[FECHA ESTIMADA ENTRADA OPERACIÓN]]),DAY(1)),"Por definir")</f>
        <v>46327</v>
      </c>
      <c r="CJ172" s="32" t="str">
        <f>IFERROR(VLOOKUP([1]!ObrasNuevas[[#This Row],[TECNOLOGÍA]],[1]!TEC[#Data],2,FALSE),"")</f>
        <v/>
      </c>
      <c r="CK172" s="41" t="str">
        <f>[1]!ObrasNuevas[[#This Row],[MW]]</f>
        <v> </v>
      </c>
    </row>
    <row r="173" spans="1:89" s="11" customFormat="1" x14ac:dyDescent="0.25">
      <c r="A173" s="66"/>
      <c r="B173" s="66"/>
      <c r="C173" s="66"/>
      <c r="M173" s="56"/>
      <c r="N173" s="56"/>
      <c r="O173" s="57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  <c r="AV173" s="55"/>
      <c r="AW173" s="55"/>
      <c r="AX173" s="55"/>
      <c r="AY173" s="55"/>
      <c r="AZ173" s="55"/>
      <c r="BA173" s="55"/>
      <c r="BB173" s="55"/>
      <c r="BC173" s="55"/>
      <c r="BD173" s="55"/>
      <c r="BE173" s="55"/>
      <c r="BF173" s="55"/>
      <c r="BG173" s="55"/>
      <c r="BH173" s="55"/>
      <c r="BI173" s="55"/>
      <c r="BJ173" s="55"/>
      <c r="BK173" s="55"/>
      <c r="BL173" s="55"/>
      <c r="BM173" s="55"/>
      <c r="BN173" s="55"/>
      <c r="BO173" s="55"/>
      <c r="BP173" s="55"/>
      <c r="BQ173" s="55"/>
      <c r="BR173" s="55"/>
      <c r="BS173" s="55"/>
      <c r="BT173" s="55"/>
      <c r="BU173" s="55"/>
      <c r="BV173" s="55"/>
      <c r="BW173" s="55"/>
      <c r="BX173" s="55"/>
      <c r="BY173" s="55"/>
      <c r="BZ173" s="55"/>
      <c r="CA173" s="55"/>
      <c r="CB173" s="55"/>
      <c r="CC173" s="55"/>
      <c r="CD173" s="55"/>
      <c r="CE173" s="55"/>
      <c r="CF17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73" s="39" t="str">
        <f>[1]!ObrasNuevas[[#This Row],[NOMBRE PROYECTO]]</f>
        <v>Soporte de Tensión en la Zona Chihuahua (P22-NT2)</v>
      </c>
      <c r="CH173" s="39" t="str">
        <f>[1]!ObrasNuevas[[#This Row],[TIPO ELEMENTO]]</f>
        <v>Otros</v>
      </c>
      <c r="CI173" s="40">
        <f>IFERROR(DATE(YEAR([1]!ObrasNuevas[[#This Row],[FECHA ESTIMADA ENTRADA OPERACIÓN]]),MONTH([1]!ObrasNuevas[[#This Row],[FECHA ESTIMADA ENTRADA OPERACIÓN]]),DAY(1)),"Por definir")</f>
        <v>46447</v>
      </c>
      <c r="CJ173" s="32" t="str">
        <f>IFERROR(VLOOKUP([1]!ObrasNuevas[[#This Row],[TECNOLOGÍA]],[1]!TEC[#Data],2,FALSE),"")</f>
        <v/>
      </c>
      <c r="CK173" s="41" t="str">
        <f>[1]!ObrasNuevas[[#This Row],[MW]]</f>
        <v> </v>
      </c>
    </row>
    <row r="174" spans="1:89" s="11" customFormat="1" x14ac:dyDescent="0.25">
      <c r="A174" s="66"/>
      <c r="B174" s="66"/>
      <c r="C174" s="66"/>
      <c r="M174" s="56"/>
      <c r="N174" s="56"/>
      <c r="O174" s="57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  <c r="AV174" s="55"/>
      <c r="AW174" s="55"/>
      <c r="AX174" s="55"/>
      <c r="AY174" s="55"/>
      <c r="AZ174" s="55"/>
      <c r="BA174" s="55"/>
      <c r="BB174" s="55"/>
      <c r="BC174" s="55"/>
      <c r="BD174" s="55"/>
      <c r="BE174" s="55"/>
      <c r="BF174" s="55"/>
      <c r="BG174" s="55"/>
      <c r="BH174" s="55"/>
      <c r="BI174" s="55"/>
      <c r="BJ174" s="55"/>
      <c r="BK174" s="55"/>
      <c r="BL174" s="55"/>
      <c r="BM174" s="55"/>
      <c r="BN174" s="55"/>
      <c r="BO174" s="55"/>
      <c r="BP174" s="55"/>
      <c r="BQ174" s="55"/>
      <c r="BR174" s="55"/>
      <c r="BS174" s="55"/>
      <c r="BT174" s="55"/>
      <c r="BU174" s="55"/>
      <c r="BV174" s="55"/>
      <c r="BW174" s="55"/>
      <c r="BX174" s="55"/>
      <c r="BY174" s="55"/>
      <c r="BZ174" s="55"/>
      <c r="CA174" s="55"/>
      <c r="CB174" s="55"/>
      <c r="CC174" s="55"/>
      <c r="CD174" s="55"/>
      <c r="CE174" s="55"/>
      <c r="CF17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74" s="39" t="str">
        <f>[1]!ObrasNuevas[[#This Row],[NOMBRE PROYECTO]]</f>
        <v>Soporte de Tensión en la Zona Camargo (P22-NT3)</v>
      </c>
      <c r="CH174" s="39" t="str">
        <f>[1]!ObrasNuevas[[#This Row],[TIPO ELEMENTO]]</f>
        <v>Otros</v>
      </c>
      <c r="CI174" s="40">
        <f>IFERROR(DATE(YEAR([1]!ObrasNuevas[[#This Row],[FECHA ESTIMADA ENTRADA OPERACIÓN]]),MONTH([1]!ObrasNuevas[[#This Row],[FECHA ESTIMADA ENTRADA OPERACIÓN]]),DAY(1)),"Por definir")</f>
        <v>46447</v>
      </c>
      <c r="CJ174" s="32" t="str">
        <f>IFERROR(VLOOKUP([1]!ObrasNuevas[[#This Row],[TECNOLOGÍA]],[1]!TEC[#Data],2,FALSE),"")</f>
        <v/>
      </c>
      <c r="CK174" s="41" t="str">
        <f>[1]!ObrasNuevas[[#This Row],[MW]]</f>
        <v> </v>
      </c>
    </row>
    <row r="175" spans="1:89" s="11" customFormat="1" x14ac:dyDescent="0.25">
      <c r="A175" s="66"/>
      <c r="B175" s="66"/>
      <c r="C175" s="66"/>
      <c r="M175" s="56"/>
      <c r="N175" s="56"/>
      <c r="O175" s="57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  <c r="AV175" s="55"/>
      <c r="AW175" s="55"/>
      <c r="AX175" s="55"/>
      <c r="AY175" s="55"/>
      <c r="AZ175" s="55"/>
      <c r="BA175" s="55"/>
      <c r="BB175" s="55"/>
      <c r="BC175" s="55"/>
      <c r="BD175" s="55"/>
      <c r="BE175" s="55"/>
      <c r="BF175" s="55"/>
      <c r="BG175" s="55"/>
      <c r="BH175" s="55"/>
      <c r="BI175" s="55"/>
      <c r="BJ175" s="55"/>
      <c r="BK175" s="55"/>
      <c r="BL175" s="55"/>
      <c r="BM175" s="55"/>
      <c r="BN175" s="55"/>
      <c r="BO175" s="55"/>
      <c r="BP175" s="55"/>
      <c r="BQ175" s="55"/>
      <c r="BR175" s="55"/>
      <c r="BS175" s="55"/>
      <c r="BT175" s="55"/>
      <c r="BU175" s="55"/>
      <c r="BV175" s="55"/>
      <c r="BW175" s="55"/>
      <c r="BX175" s="55"/>
      <c r="BY175" s="55"/>
      <c r="BZ175" s="55"/>
      <c r="CA175" s="55"/>
      <c r="CB175" s="55"/>
      <c r="CC175" s="55"/>
      <c r="CD175" s="55"/>
      <c r="CE175" s="55"/>
      <c r="CF17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75" s="39" t="str">
        <f>[1]!ObrasNuevas[[#This Row],[NOMBRE PROYECTO]]</f>
        <v>Repotenciación de la Línea de Transmisión Cuauhtémoc - 73840 - Maniobras Treinta y Cuatro</v>
      </c>
      <c r="CH175" s="39" t="str">
        <f>[1]!ObrasNuevas[[#This Row],[TIPO ELEMENTO]]</f>
        <v>Línea de Transmisión</v>
      </c>
      <c r="CI175" s="40">
        <f>IFERROR(DATE(YEAR([1]!ObrasNuevas[[#This Row],[FECHA ESTIMADA ENTRADA OPERACIÓN]]),MONTH([1]!ObrasNuevas[[#This Row],[FECHA ESTIMADA ENTRADA OPERACIÓN]]),DAY(1)),"Por definir")</f>
        <v>46447</v>
      </c>
      <c r="CJ175" s="32" t="str">
        <f>IFERROR(VLOOKUP([1]!ObrasNuevas[[#This Row],[TECNOLOGÍA]],[1]!TEC[#Data],2,FALSE),"")</f>
        <v/>
      </c>
      <c r="CK175" s="41" t="str">
        <f>[1]!ObrasNuevas[[#This Row],[MW]]</f>
        <v> </v>
      </c>
    </row>
    <row r="176" spans="1:89" s="11" customFormat="1" x14ac:dyDescent="0.25">
      <c r="A176" s="66"/>
      <c r="B176" s="66"/>
      <c r="C176" s="66"/>
      <c r="M176" s="56"/>
      <c r="N176" s="56"/>
      <c r="O176" s="57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  <c r="AX176" s="55"/>
      <c r="AY176" s="55"/>
      <c r="AZ176" s="55"/>
      <c r="BA176" s="55"/>
      <c r="BB176" s="55"/>
      <c r="BC176" s="55"/>
      <c r="BD176" s="55"/>
      <c r="BE176" s="55"/>
      <c r="BF176" s="55"/>
      <c r="BG176" s="55"/>
      <c r="BH176" s="55"/>
      <c r="BI176" s="55"/>
      <c r="BJ176" s="55"/>
      <c r="BK176" s="55"/>
      <c r="BL176" s="55"/>
      <c r="BM176" s="55"/>
      <c r="BN176" s="55"/>
      <c r="BO176" s="55"/>
      <c r="BP176" s="55"/>
      <c r="BQ176" s="55"/>
      <c r="BR176" s="55"/>
      <c r="BS176" s="55"/>
      <c r="BT176" s="55"/>
      <c r="BU176" s="55"/>
      <c r="BV176" s="55"/>
      <c r="BW176" s="55"/>
      <c r="BX176" s="55"/>
      <c r="BY176" s="55"/>
      <c r="BZ176" s="55"/>
      <c r="CA176" s="55"/>
      <c r="CB176" s="55"/>
      <c r="CC176" s="55"/>
      <c r="CD176" s="55"/>
      <c r="CE176" s="55"/>
      <c r="CF17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76" s="39" t="str">
        <f>[1]!ObrasNuevas[[#This Row],[NOMBRE PROYECTO]]</f>
        <v xml:space="preserve">Modernización de la red de subtransmisión de la zona Durango </v>
      </c>
      <c r="CH176" s="39" t="str">
        <f>[1]!ObrasNuevas[[#This Row],[TIPO ELEMENTO]]</f>
        <v>Línea de Transmisión</v>
      </c>
      <c r="CI176" s="40">
        <f>IFERROR(DATE(YEAR([1]!ObrasNuevas[[#This Row],[FECHA ESTIMADA ENTRADA OPERACIÓN]]),MONTH([1]!ObrasNuevas[[#This Row],[FECHA ESTIMADA ENTRADA OPERACIÓN]]),DAY(1)),"Por definir")</f>
        <v>46447</v>
      </c>
      <c r="CJ176" s="32" t="str">
        <f>IFERROR(VLOOKUP([1]!ObrasNuevas[[#This Row],[TECNOLOGÍA]],[1]!TEC[#Data],2,FALSE),"")</f>
        <v/>
      </c>
      <c r="CK176" s="41" t="str">
        <f>[1]!ObrasNuevas[[#This Row],[MW]]</f>
        <v> </v>
      </c>
    </row>
    <row r="177" spans="1:89" s="11" customFormat="1" x14ac:dyDescent="0.25">
      <c r="A177" s="66"/>
      <c r="B177" s="66"/>
      <c r="C177" s="66"/>
      <c r="M177" s="56"/>
      <c r="N177" s="56"/>
      <c r="O177" s="57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5"/>
      <c r="AW177" s="55"/>
      <c r="AX177" s="55"/>
      <c r="AY177" s="55"/>
      <c r="AZ177" s="55"/>
      <c r="BA177" s="55"/>
      <c r="BB177" s="55"/>
      <c r="BC177" s="55"/>
      <c r="BD177" s="55"/>
      <c r="BE177" s="55"/>
      <c r="BF177" s="55"/>
      <c r="BG177" s="55"/>
      <c r="BH177" s="55"/>
      <c r="BI177" s="55"/>
      <c r="BJ177" s="55"/>
      <c r="BK177" s="55"/>
      <c r="BL177" s="55"/>
      <c r="BM177" s="55"/>
      <c r="BN177" s="55"/>
      <c r="BO177" s="55"/>
      <c r="BP177" s="55"/>
      <c r="BQ177" s="55"/>
      <c r="BR177" s="55"/>
      <c r="BS177" s="55"/>
      <c r="BT177" s="55"/>
      <c r="BU177" s="55"/>
      <c r="BV177" s="55"/>
      <c r="BW177" s="55"/>
      <c r="BX177" s="55"/>
      <c r="BY177" s="55"/>
      <c r="BZ177" s="55"/>
      <c r="CA177" s="55"/>
      <c r="CB177" s="55"/>
      <c r="CC177" s="55"/>
      <c r="CD177" s="55"/>
      <c r="CE177" s="55"/>
      <c r="CF17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77" s="39" t="str">
        <f>[1]!ObrasNuevas[[#This Row],[NOMBRE PROYECTO]]</f>
        <v>Red de Transmisión para la integración de la generación Noroeste-Norte</v>
      </c>
      <c r="CH177" s="39" t="str">
        <f>[1]!ObrasNuevas[[#This Row],[TIPO ELEMENTO]]</f>
        <v>Otros</v>
      </c>
      <c r="CI177" s="40">
        <f>IFERROR(DATE(YEAR([1]!ObrasNuevas[[#This Row],[FECHA ESTIMADA ENTRADA OPERACIÓN]]),MONTH([1]!ObrasNuevas[[#This Row],[FECHA ESTIMADA ENTRADA OPERACIÓN]]),DAY(1)),"Por definir")</f>
        <v>46447</v>
      </c>
      <c r="CJ177" s="32" t="str">
        <f>IFERROR(VLOOKUP([1]!ObrasNuevas[[#This Row],[TECNOLOGÍA]],[1]!TEC[#Data],2,FALSE),"")</f>
        <v/>
      </c>
      <c r="CK177" s="41" t="str">
        <f>[1]!ObrasNuevas[[#This Row],[MW]]</f>
        <v> </v>
      </c>
    </row>
    <row r="178" spans="1:89" s="11" customFormat="1" x14ac:dyDescent="0.25">
      <c r="A178" s="66"/>
      <c r="B178" s="66"/>
      <c r="C178" s="66"/>
      <c r="M178" s="56"/>
      <c r="N178" s="56"/>
      <c r="O178" s="57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5"/>
      <c r="AZ178" s="55"/>
      <c r="BA178" s="55"/>
      <c r="BB178" s="55"/>
      <c r="BC178" s="55"/>
      <c r="BD178" s="55"/>
      <c r="BE178" s="55"/>
      <c r="BF178" s="55"/>
      <c r="BG178" s="55"/>
      <c r="BH178" s="55"/>
      <c r="BI178" s="55"/>
      <c r="BJ178" s="55"/>
      <c r="BK178" s="55"/>
      <c r="BL178" s="55"/>
      <c r="BM178" s="55"/>
      <c r="BN178" s="55"/>
      <c r="BO178" s="55"/>
      <c r="BP178" s="55"/>
      <c r="BQ178" s="55"/>
      <c r="BR178" s="55"/>
      <c r="BS178" s="55"/>
      <c r="BT178" s="55"/>
      <c r="BU178" s="55"/>
      <c r="BV178" s="55"/>
      <c r="BW178" s="55"/>
      <c r="BX178" s="55"/>
      <c r="BY178" s="55"/>
      <c r="BZ178" s="55"/>
      <c r="CA178" s="55"/>
      <c r="CB178" s="55"/>
      <c r="CC178" s="55"/>
      <c r="CD178" s="55"/>
      <c r="CE178" s="55"/>
      <c r="CF17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78" s="39" t="str">
        <f>[1]!ObrasNuevas[[#This Row],[NOMBRE PROYECTO]]</f>
        <v>Soporte de tensión zona La Laguna red de 115 kV</v>
      </c>
      <c r="CH178" s="39" t="str">
        <f>[1]!ObrasNuevas[[#This Row],[TIPO ELEMENTO]]</f>
        <v>Capacitor</v>
      </c>
      <c r="CI178" s="40">
        <f>IFERROR(DATE(YEAR([1]!ObrasNuevas[[#This Row],[FECHA ESTIMADA ENTRADA OPERACIÓN]]),MONTH([1]!ObrasNuevas[[#This Row],[FECHA ESTIMADA ENTRADA OPERACIÓN]]),DAY(1)),"Por definir")</f>
        <v>46447</v>
      </c>
      <c r="CJ178" s="32" t="str">
        <f>IFERROR(VLOOKUP([1]!ObrasNuevas[[#This Row],[TECNOLOGÍA]],[1]!TEC[#Data],2,FALSE),"")</f>
        <v/>
      </c>
      <c r="CK178" s="41" t="str">
        <f>[1]!ObrasNuevas[[#This Row],[MW]]</f>
        <v> </v>
      </c>
    </row>
    <row r="179" spans="1:89" s="11" customFormat="1" x14ac:dyDescent="0.25">
      <c r="A179" s="66"/>
      <c r="B179" s="66"/>
      <c r="C179" s="66"/>
      <c r="M179" s="56"/>
      <c r="N179" s="56"/>
      <c r="O179" s="57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5"/>
      <c r="AZ179" s="55"/>
      <c r="BA179" s="55"/>
      <c r="BB179" s="55"/>
      <c r="BC179" s="55"/>
      <c r="BD179" s="55"/>
      <c r="BE179" s="55"/>
      <c r="BF179" s="55"/>
      <c r="BG179" s="55"/>
      <c r="BH179" s="55"/>
      <c r="BI179" s="55"/>
      <c r="BJ179" s="55"/>
      <c r="BK179" s="55"/>
      <c r="BL179" s="55"/>
      <c r="BM179" s="55"/>
      <c r="BN179" s="55"/>
      <c r="BO179" s="55"/>
      <c r="BP179" s="55"/>
      <c r="BQ179" s="55"/>
      <c r="BR179" s="55"/>
      <c r="BS179" s="55"/>
      <c r="BT179" s="55"/>
      <c r="BU179" s="55"/>
      <c r="BV179" s="55"/>
      <c r="BW179" s="55"/>
      <c r="BX179" s="55"/>
      <c r="BY179" s="55"/>
      <c r="BZ179" s="55"/>
      <c r="CA179" s="55"/>
      <c r="CB179" s="55"/>
      <c r="CC179" s="55"/>
      <c r="CD179" s="55"/>
      <c r="CE179" s="55"/>
      <c r="CF17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79" s="39" t="str">
        <f>[1]!ObrasNuevas[[#This Row],[NOMBRE PROYECTO]]</f>
        <v>Soporte de tensión zona Durango red de 115 kV</v>
      </c>
      <c r="CH179" s="39" t="str">
        <f>[1]!ObrasNuevas[[#This Row],[TIPO ELEMENTO]]</f>
        <v>Capacitor</v>
      </c>
      <c r="CI179" s="40">
        <f>IFERROR(DATE(YEAR([1]!ObrasNuevas[[#This Row],[FECHA ESTIMADA ENTRADA OPERACIÓN]]),MONTH([1]!ObrasNuevas[[#This Row],[FECHA ESTIMADA ENTRADA OPERACIÓN]]),DAY(1)),"Por definir")</f>
        <v>46447</v>
      </c>
      <c r="CJ179" s="32" t="str">
        <f>IFERROR(VLOOKUP([1]!ObrasNuevas[[#This Row],[TECNOLOGÍA]],[1]!TEC[#Data],2,FALSE),"")</f>
        <v/>
      </c>
      <c r="CK179" s="41" t="str">
        <f>[1]!ObrasNuevas[[#This Row],[MW]]</f>
        <v> </v>
      </c>
    </row>
    <row r="180" spans="1:89" s="11" customFormat="1" x14ac:dyDescent="0.25">
      <c r="A180" s="66"/>
      <c r="B180" s="66"/>
      <c r="C180" s="66"/>
      <c r="M180" s="56"/>
      <c r="N180" s="56"/>
      <c r="O180" s="57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  <c r="AV180" s="55"/>
      <c r="AW180" s="55"/>
      <c r="AX180" s="55"/>
      <c r="AY180" s="55"/>
      <c r="AZ180" s="55"/>
      <c r="BA180" s="55"/>
      <c r="BB180" s="55"/>
      <c r="BC180" s="55"/>
      <c r="BD180" s="55"/>
      <c r="BE180" s="55"/>
      <c r="BF180" s="55"/>
      <c r="BG180" s="55"/>
      <c r="BH180" s="55"/>
      <c r="BI180" s="55"/>
      <c r="BJ180" s="55"/>
      <c r="BK180" s="55"/>
      <c r="BL180" s="55"/>
      <c r="BM180" s="55"/>
      <c r="BN180" s="55"/>
      <c r="BO180" s="55"/>
      <c r="BP180" s="55"/>
      <c r="BQ180" s="55"/>
      <c r="BR180" s="55"/>
      <c r="BS180" s="55"/>
      <c r="BT180" s="55"/>
      <c r="BU180" s="55"/>
      <c r="BV180" s="55"/>
      <c r="BW180" s="55"/>
      <c r="BX180" s="55"/>
      <c r="BY180" s="55"/>
      <c r="BZ180" s="55"/>
      <c r="CA180" s="55"/>
      <c r="CB180" s="55"/>
      <c r="CC180" s="55"/>
      <c r="CD180" s="55"/>
      <c r="CE180" s="55"/>
      <c r="CF18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80" s="39" t="str">
        <f>[1]!ObrasNuevas[[#This Row],[NOMBRE PROYECTO]]</f>
        <v>Parque Solar Villanueva MP</v>
      </c>
      <c r="CH180" s="39" t="str">
        <f>[1]!ObrasNuevas[[#This Row],[TIPO ELEMENTO]]</f>
        <v>Central Eléctrica</v>
      </c>
      <c r="CI180" s="40">
        <f>IFERROR(DATE(YEAR([1]!ObrasNuevas[[#This Row],[FECHA ESTIMADA ENTRADA OPERACIÓN]]),MONTH([1]!ObrasNuevas[[#This Row],[FECHA ESTIMADA ENTRADA OPERACIÓN]]),DAY(1)),"Por definir")</f>
        <v>46844</v>
      </c>
      <c r="CJ180" s="32" t="str">
        <f>IFERROR(VLOOKUP([1]!ObrasNuevas[[#This Row],[TECNOLOGÍA]],[1]!TEC[#Data],2,FALSE),"")</f>
        <v>FV</v>
      </c>
      <c r="CK180" s="41">
        <f>[1]!ObrasNuevas[[#This Row],[MW]]</f>
        <v>150</v>
      </c>
    </row>
    <row r="181" spans="1:89" s="11" customFormat="1" x14ac:dyDescent="0.25">
      <c r="A181" s="66"/>
      <c r="B181" s="66"/>
      <c r="C181" s="66"/>
      <c r="M181" s="56"/>
      <c r="N181" s="56"/>
      <c r="O181" s="57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  <c r="AV181" s="55"/>
      <c r="AW181" s="55"/>
      <c r="AX181" s="55"/>
      <c r="AY181" s="55"/>
      <c r="AZ181" s="55"/>
      <c r="BA181" s="55"/>
      <c r="BB181" s="55"/>
      <c r="BC181" s="55"/>
      <c r="BD181" s="55"/>
      <c r="BE181" s="55"/>
      <c r="BF181" s="55"/>
      <c r="BG181" s="55"/>
      <c r="BH181" s="55"/>
      <c r="BI181" s="55"/>
      <c r="BJ181" s="55"/>
      <c r="BK181" s="55"/>
      <c r="BL181" s="55"/>
      <c r="BM181" s="55"/>
      <c r="BN181" s="55"/>
      <c r="BO181" s="55"/>
      <c r="BP181" s="55"/>
      <c r="BQ181" s="55"/>
      <c r="BR181" s="55"/>
      <c r="BS181" s="55"/>
      <c r="BT181" s="55"/>
      <c r="BU181" s="55"/>
      <c r="BV181" s="55"/>
      <c r="BW181" s="55"/>
      <c r="BX181" s="55"/>
      <c r="BY181" s="55"/>
      <c r="BZ181" s="55"/>
      <c r="CA181" s="55"/>
      <c r="CB181" s="55"/>
      <c r="CC181" s="55"/>
      <c r="CD181" s="55"/>
      <c r="CE181" s="55"/>
      <c r="CF18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81" s="39" t="str">
        <f>[1]!ObrasNuevas[[#This Row],[NOMBRE PROYECTO]]</f>
        <v>Parque Industrial Independencia 2 y Parque Industrial Intermex Sur</v>
      </c>
      <c r="CH181" s="39" t="str">
        <f>[1]!ObrasNuevas[[#This Row],[TIPO ELEMENTO]]</f>
        <v>Centro de Carga</v>
      </c>
      <c r="CI181" s="40">
        <f>IFERROR(DATE(YEAR([1]!ObrasNuevas[[#This Row],[FECHA ESTIMADA ENTRADA OPERACIÓN]]),MONTH([1]!ObrasNuevas[[#This Row],[FECHA ESTIMADA ENTRADA OPERACIÓN]]),DAY(1)),"Por definir")</f>
        <v>46905</v>
      </c>
      <c r="CJ181" s="32" t="str">
        <f>IFERROR(VLOOKUP([1]!ObrasNuevas[[#This Row],[TECNOLOGÍA]],[1]!TEC[#Data],2,FALSE),"")</f>
        <v/>
      </c>
      <c r="CK181" s="41">
        <f>[1]!ObrasNuevas[[#This Row],[MW]]</f>
        <v>80</v>
      </c>
    </row>
    <row r="182" spans="1:89" s="11" customFormat="1" x14ac:dyDescent="0.25">
      <c r="A182" s="66"/>
      <c r="B182" s="66"/>
      <c r="C182" s="66"/>
      <c r="M182" s="56"/>
      <c r="N182" s="56"/>
      <c r="O182" s="57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  <c r="AV182" s="55"/>
      <c r="AW182" s="55"/>
      <c r="AX182" s="55"/>
      <c r="AY182" s="55"/>
      <c r="AZ182" s="55"/>
      <c r="BA182" s="55"/>
      <c r="BB182" s="55"/>
      <c r="BC182" s="55"/>
      <c r="BD182" s="55"/>
      <c r="BE182" s="55"/>
      <c r="BF182" s="55"/>
      <c r="BG182" s="55"/>
      <c r="BH182" s="55"/>
      <c r="BI182" s="55"/>
      <c r="BJ182" s="55"/>
      <c r="BK182" s="55"/>
      <c r="BL182" s="55"/>
      <c r="BM182" s="55"/>
      <c r="BN182" s="55"/>
      <c r="BO182" s="55"/>
      <c r="BP182" s="55"/>
      <c r="BQ182" s="55"/>
      <c r="BR182" s="55"/>
      <c r="BS182" s="55"/>
      <c r="BT182" s="55"/>
      <c r="BU182" s="55"/>
      <c r="BV182" s="55"/>
      <c r="BW182" s="55"/>
      <c r="BX182" s="55"/>
      <c r="BY182" s="55"/>
      <c r="BZ182" s="55"/>
      <c r="CA182" s="55"/>
      <c r="CB182" s="55"/>
      <c r="CC182" s="55"/>
      <c r="CD182" s="55"/>
      <c r="CE182" s="55"/>
      <c r="CF18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82" s="39" t="str">
        <f>[1]!ObrasNuevas[[#This Row],[NOMBRE PROYECTO]]</f>
        <v>Parque Eólico Parras</v>
      </c>
      <c r="CH182" s="39" t="str">
        <f>[1]!ObrasNuevas[[#This Row],[TIPO ELEMENTO]]</f>
        <v>Central Eléctrica</v>
      </c>
      <c r="CI182" s="40">
        <f>IFERROR(DATE(YEAR([1]!ObrasNuevas[[#This Row],[FECHA ESTIMADA ENTRADA OPERACIÓN]]),MONTH([1]!ObrasNuevas[[#This Row],[FECHA ESTIMADA ENTRADA OPERACIÓN]]),DAY(1)),"Por definir")</f>
        <v>46935</v>
      </c>
      <c r="CJ182" s="32" t="str">
        <f>IFERROR(VLOOKUP([1]!ObrasNuevas[[#This Row],[TECNOLOGÍA]],[1]!TEC[#Data],2,FALSE),"")</f>
        <v>EO</v>
      </c>
      <c r="CK182" s="41">
        <f>[1]!ObrasNuevas[[#This Row],[MW]]</f>
        <v>50</v>
      </c>
    </row>
    <row r="183" spans="1:89" s="11" customFormat="1" x14ac:dyDescent="0.25">
      <c r="A183" s="66"/>
      <c r="B183" s="66"/>
      <c r="C183" s="66"/>
      <c r="M183" s="56"/>
      <c r="N183" s="56"/>
      <c r="O183" s="57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5"/>
      <c r="AV183" s="55"/>
      <c r="AW183" s="55"/>
      <c r="AX183" s="55"/>
      <c r="AY183" s="55"/>
      <c r="AZ183" s="55"/>
      <c r="BA183" s="55"/>
      <c r="BB183" s="55"/>
      <c r="BC183" s="55"/>
      <c r="BD183" s="55"/>
      <c r="BE183" s="55"/>
      <c r="BF183" s="55"/>
      <c r="BG183" s="55"/>
      <c r="BH183" s="55"/>
      <c r="BI183" s="55"/>
      <c r="BJ183" s="55"/>
      <c r="BK183" s="55"/>
      <c r="BL183" s="55"/>
      <c r="BM183" s="55"/>
      <c r="BN183" s="55"/>
      <c r="BO183" s="55"/>
      <c r="BP183" s="55"/>
      <c r="BQ183" s="55"/>
      <c r="BR183" s="55"/>
      <c r="BS183" s="55"/>
      <c r="BT183" s="55"/>
      <c r="BU183" s="55"/>
      <c r="BV183" s="55"/>
      <c r="BW183" s="55"/>
      <c r="BX183" s="55"/>
      <c r="BY183" s="55"/>
      <c r="BZ183" s="55"/>
      <c r="CA183" s="55"/>
      <c r="CB183" s="55"/>
      <c r="CC183" s="55"/>
      <c r="CD183" s="55"/>
      <c r="CE183" s="55"/>
      <c r="CF18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83" s="39" t="str">
        <f>[1]!ObrasNuevas[[#This Row],[NOMBRE PROYECTO]]</f>
        <v>Laguna Industrial Park</v>
      </c>
      <c r="CH183" s="39" t="str">
        <f>[1]!ObrasNuevas[[#This Row],[TIPO ELEMENTO]]</f>
        <v>Centro de Carga</v>
      </c>
      <c r="CI183" s="40">
        <f>IFERROR(DATE(YEAR([1]!ObrasNuevas[[#This Row],[FECHA ESTIMADA ENTRADA OPERACIÓN]]),MONTH([1]!ObrasNuevas[[#This Row],[FECHA ESTIMADA ENTRADA OPERACIÓN]]),DAY(1)),"Por definir")</f>
        <v>45901</v>
      </c>
      <c r="CJ183" s="32" t="str">
        <f>IFERROR(VLOOKUP([1]!ObrasNuevas[[#This Row],[TECNOLOGÍA]],[1]!TEC[#Data],2,FALSE),"")</f>
        <v/>
      </c>
      <c r="CK183" s="41">
        <f>[1]!ObrasNuevas[[#This Row],[MW]]</f>
        <v>40</v>
      </c>
    </row>
    <row r="184" spans="1:89" s="11" customFormat="1" x14ac:dyDescent="0.25">
      <c r="A184" s="66"/>
      <c r="B184" s="66"/>
      <c r="C184" s="66"/>
      <c r="M184" s="56"/>
      <c r="N184" s="56"/>
      <c r="O184" s="57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5"/>
      <c r="AV184" s="55"/>
      <c r="AW184" s="55"/>
      <c r="AX184" s="55"/>
      <c r="AY184" s="55"/>
      <c r="AZ184" s="55"/>
      <c r="BA184" s="55"/>
      <c r="BB184" s="55"/>
      <c r="BC184" s="55"/>
      <c r="BD184" s="55"/>
      <c r="BE184" s="55"/>
      <c r="BF184" s="55"/>
      <c r="BG184" s="55"/>
      <c r="BH184" s="55"/>
      <c r="BI184" s="55"/>
      <c r="BJ184" s="55"/>
      <c r="BK184" s="55"/>
      <c r="BL184" s="55"/>
      <c r="BM184" s="55"/>
      <c r="BN184" s="55"/>
      <c r="BO184" s="55"/>
      <c r="BP184" s="55"/>
      <c r="BQ184" s="55"/>
      <c r="BR184" s="55"/>
      <c r="BS184" s="55"/>
      <c r="BT184" s="55"/>
      <c r="BU184" s="55"/>
      <c r="BV184" s="55"/>
      <c r="BW184" s="55"/>
      <c r="BX184" s="55"/>
      <c r="BY184" s="55"/>
      <c r="BZ184" s="55"/>
      <c r="CA184" s="55"/>
      <c r="CB184" s="55"/>
      <c r="CC184" s="55"/>
      <c r="CD184" s="55"/>
      <c r="CE184" s="55"/>
      <c r="CF18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84" s="39" t="str">
        <f>[1]!ObrasNuevas[[#This Row],[NOMBRE PROYECTO]]</f>
        <v>Parkhere Chihuahua</v>
      </c>
      <c r="CH184" s="39" t="str">
        <f>[1]!ObrasNuevas[[#This Row],[TIPO ELEMENTO]]</f>
        <v>Centro de Carga</v>
      </c>
      <c r="CI184" s="40">
        <f>IFERROR(DATE(YEAR([1]!ObrasNuevas[[#This Row],[FECHA ESTIMADA ENTRADA OPERACIÓN]]),MONTH([1]!ObrasNuevas[[#This Row],[FECHA ESTIMADA ENTRADA OPERACIÓN]]),DAY(1)),"Por definir")</f>
        <v>45901</v>
      </c>
      <c r="CJ184" s="32" t="str">
        <f>IFERROR(VLOOKUP([1]!ObrasNuevas[[#This Row],[TECNOLOGÍA]],[1]!TEC[#Data],2,FALSE),"")</f>
        <v/>
      </c>
      <c r="CK184" s="41">
        <f>[1]!ObrasNuevas[[#This Row],[MW]]</f>
        <v>70</v>
      </c>
    </row>
    <row r="185" spans="1:89" s="11" customFormat="1" x14ac:dyDescent="0.25">
      <c r="A185" s="66"/>
      <c r="B185" s="66"/>
      <c r="C185" s="66"/>
      <c r="M185" s="56"/>
      <c r="N185" s="56"/>
      <c r="O185" s="57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/>
      <c r="AX185" s="55"/>
      <c r="AY185" s="55"/>
      <c r="AZ185" s="55"/>
      <c r="BA185" s="55"/>
      <c r="BB185" s="55"/>
      <c r="BC185" s="55"/>
      <c r="BD185" s="55"/>
      <c r="BE185" s="55"/>
      <c r="BF185" s="55"/>
      <c r="BG185" s="55"/>
      <c r="BH185" s="55"/>
      <c r="BI185" s="55"/>
      <c r="BJ185" s="55"/>
      <c r="BK185" s="55"/>
      <c r="BL185" s="55"/>
      <c r="BM185" s="55"/>
      <c r="BN185" s="55"/>
      <c r="BO185" s="55"/>
      <c r="BP185" s="55"/>
      <c r="BQ185" s="55"/>
      <c r="BR185" s="55"/>
      <c r="BS185" s="55"/>
      <c r="BT185" s="55"/>
      <c r="BU185" s="55"/>
      <c r="BV185" s="55"/>
      <c r="BW185" s="55"/>
      <c r="BX185" s="55"/>
      <c r="BY185" s="55"/>
      <c r="BZ185" s="55"/>
      <c r="CA185" s="55"/>
      <c r="CB185" s="55"/>
      <c r="CC185" s="55"/>
      <c r="CD185" s="55"/>
      <c r="CE185" s="55"/>
      <c r="CF18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85" s="39" t="str">
        <f>[1]!ObrasNuevas[[#This Row],[NOMBRE PROYECTO]]</f>
        <v>Parque BAFAR</v>
      </c>
      <c r="CH185" s="39" t="str">
        <f>[1]!ObrasNuevas[[#This Row],[TIPO ELEMENTO]]</f>
        <v>Centro de Carga</v>
      </c>
      <c r="CI185" s="40">
        <f>IFERROR(DATE(YEAR([1]!ObrasNuevas[[#This Row],[FECHA ESTIMADA ENTRADA OPERACIÓN]]),MONTH([1]!ObrasNuevas[[#This Row],[FECHA ESTIMADA ENTRADA OPERACIÓN]]),DAY(1)),"Por definir")</f>
        <v>45992</v>
      </c>
      <c r="CJ185" s="32" t="str">
        <f>IFERROR(VLOOKUP([1]!ObrasNuevas[[#This Row],[TECNOLOGÍA]],[1]!TEC[#Data],2,FALSE),"")</f>
        <v/>
      </c>
      <c r="CK185" s="41">
        <f>[1]!ObrasNuevas[[#This Row],[MW]]</f>
        <v>34</v>
      </c>
    </row>
    <row r="186" spans="1:89" s="11" customFormat="1" x14ac:dyDescent="0.25">
      <c r="A186" s="66"/>
      <c r="B186" s="66"/>
      <c r="C186" s="66"/>
      <c r="M186" s="56"/>
      <c r="N186" s="56"/>
      <c r="O186" s="57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5"/>
      <c r="AV186" s="55"/>
      <c r="AW186" s="55"/>
      <c r="AX186" s="55"/>
      <c r="AY186" s="55"/>
      <c r="AZ186" s="55"/>
      <c r="BA186" s="55"/>
      <c r="BB186" s="55"/>
      <c r="BC186" s="55"/>
      <c r="BD186" s="55"/>
      <c r="BE186" s="55"/>
      <c r="BF186" s="55"/>
      <c r="BG186" s="55"/>
      <c r="BH186" s="55"/>
      <c r="BI186" s="55"/>
      <c r="BJ186" s="55"/>
      <c r="BK186" s="55"/>
      <c r="BL186" s="55"/>
      <c r="BM186" s="55"/>
      <c r="BN186" s="55"/>
      <c r="BO186" s="55"/>
      <c r="BP186" s="55"/>
      <c r="BQ186" s="55"/>
      <c r="BR186" s="55"/>
      <c r="BS186" s="55"/>
      <c r="BT186" s="55"/>
      <c r="BU186" s="55"/>
      <c r="BV186" s="55"/>
      <c r="BW186" s="55"/>
      <c r="BX186" s="55"/>
      <c r="BY186" s="55"/>
      <c r="BZ186" s="55"/>
      <c r="CA186" s="55"/>
      <c r="CB186" s="55"/>
      <c r="CC186" s="55"/>
      <c r="CD186" s="55"/>
      <c r="CE186" s="55"/>
      <c r="CF18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86" s="39" t="str">
        <f>[1]!ObrasNuevas[[#This Row],[NOMBRE PROYECTO]]</f>
        <v>Parque Industrial Centenario</v>
      </c>
      <c r="CH186" s="39" t="str">
        <f>[1]!ObrasNuevas[[#This Row],[TIPO ELEMENTO]]</f>
        <v>Centro de Carga</v>
      </c>
      <c r="CI186" s="40">
        <f>IFERROR(DATE(YEAR([1]!ObrasNuevas[[#This Row],[FECHA ESTIMADA ENTRADA OPERACIÓN]]),MONTH([1]!ObrasNuevas[[#This Row],[FECHA ESTIMADA ENTRADA OPERACIÓN]]),DAY(1)),"Por definir")</f>
        <v>45901</v>
      </c>
      <c r="CJ186" s="32" t="str">
        <f>IFERROR(VLOOKUP([1]!ObrasNuevas[[#This Row],[TECNOLOGÍA]],[1]!TEC[#Data],2,FALSE),"")</f>
        <v/>
      </c>
      <c r="CK186" s="41">
        <f>[1]!ObrasNuevas[[#This Row],[MW]]</f>
        <v>30</v>
      </c>
    </row>
    <row r="187" spans="1:89" s="11" customFormat="1" x14ac:dyDescent="0.25">
      <c r="A187" s="66"/>
      <c r="B187" s="66"/>
      <c r="C187" s="66"/>
      <c r="M187" s="56"/>
      <c r="N187" s="56"/>
      <c r="O187" s="57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  <c r="AW187" s="55"/>
      <c r="AX187" s="55"/>
      <c r="AY187" s="55"/>
      <c r="AZ187" s="55"/>
      <c r="BA187" s="55"/>
      <c r="BB187" s="55"/>
      <c r="BC187" s="55"/>
      <c r="BD187" s="55"/>
      <c r="BE187" s="55"/>
      <c r="BF187" s="55"/>
      <c r="BG187" s="55"/>
      <c r="BH187" s="55"/>
      <c r="BI187" s="55"/>
      <c r="BJ187" s="55"/>
      <c r="BK187" s="55"/>
      <c r="BL187" s="55"/>
      <c r="BM187" s="55"/>
      <c r="BN187" s="55"/>
      <c r="BO187" s="55"/>
      <c r="BP187" s="55"/>
      <c r="BQ187" s="55"/>
      <c r="BR187" s="55"/>
      <c r="BS187" s="55"/>
      <c r="BT187" s="55"/>
      <c r="BU187" s="55"/>
      <c r="BV187" s="55"/>
      <c r="BW187" s="55"/>
      <c r="BX187" s="55"/>
      <c r="BY187" s="55"/>
      <c r="BZ187" s="55"/>
      <c r="CA187" s="55"/>
      <c r="CB187" s="55"/>
      <c r="CC187" s="55"/>
      <c r="CD187" s="55"/>
      <c r="CE187" s="55"/>
      <c r="CF18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87" s="39" t="str">
        <f>[1]!ObrasNuevas[[#This Row],[NOMBRE PROYECTO]]</f>
        <v>Parque Industrial Chihuahua</v>
      </c>
      <c r="CH187" s="39" t="str">
        <f>[1]!ObrasNuevas[[#This Row],[TIPO ELEMENTO]]</f>
        <v>Centro de Carga</v>
      </c>
      <c r="CI187" s="40">
        <f>IFERROR(DATE(YEAR([1]!ObrasNuevas[[#This Row],[FECHA ESTIMADA ENTRADA OPERACIÓN]]),MONTH([1]!ObrasNuevas[[#This Row],[FECHA ESTIMADA ENTRADA OPERACIÓN]]),DAY(1)),"Por definir")</f>
        <v>45992</v>
      </c>
      <c r="CJ187" s="32" t="str">
        <f>IFERROR(VLOOKUP([1]!ObrasNuevas[[#This Row],[TECNOLOGÍA]],[1]!TEC[#Data],2,FALSE),"")</f>
        <v/>
      </c>
      <c r="CK187" s="41">
        <f>[1]!ObrasNuevas[[#This Row],[MW]]</f>
        <v>36</v>
      </c>
    </row>
    <row r="188" spans="1:89" s="11" customFormat="1" x14ac:dyDescent="0.25">
      <c r="A188" s="66"/>
      <c r="B188" s="66"/>
      <c r="C188" s="66"/>
      <c r="M188" s="56"/>
      <c r="N188" s="56"/>
      <c r="O188" s="57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  <c r="AV188" s="55"/>
      <c r="AW188" s="55"/>
      <c r="AX188" s="55"/>
      <c r="AY188" s="55"/>
      <c r="AZ188" s="55"/>
      <c r="BA188" s="55"/>
      <c r="BB188" s="55"/>
      <c r="BC188" s="55"/>
      <c r="BD188" s="55"/>
      <c r="BE188" s="55"/>
      <c r="BF188" s="55"/>
      <c r="BG188" s="55"/>
      <c r="BH188" s="55"/>
      <c r="BI188" s="55"/>
      <c r="BJ188" s="55"/>
      <c r="BK188" s="55"/>
      <c r="BL188" s="55"/>
      <c r="BM188" s="55"/>
      <c r="BN188" s="55"/>
      <c r="BO188" s="55"/>
      <c r="BP188" s="55"/>
      <c r="BQ188" s="55"/>
      <c r="BR188" s="55"/>
      <c r="BS188" s="55"/>
      <c r="BT188" s="55"/>
      <c r="BU188" s="55"/>
      <c r="BV188" s="55"/>
      <c r="BW188" s="55"/>
      <c r="BX188" s="55"/>
      <c r="BY188" s="55"/>
      <c r="BZ188" s="55"/>
      <c r="CA188" s="55"/>
      <c r="CB188" s="55"/>
      <c r="CC188" s="55"/>
      <c r="CD188" s="55"/>
      <c r="CE188" s="55"/>
      <c r="CF18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88" s="39" t="str">
        <f>[1]!ObrasNuevas[[#This Row],[NOMBRE PROYECTO]]</f>
        <v>American Industries Technology Park</v>
      </c>
      <c r="CH188" s="39" t="str">
        <f>[1]!ObrasNuevas[[#This Row],[TIPO ELEMENTO]]</f>
        <v>Centro de Carga</v>
      </c>
      <c r="CI188" s="40">
        <f>IFERROR(DATE(YEAR([1]!ObrasNuevas[[#This Row],[FECHA ESTIMADA ENTRADA OPERACIÓN]]),MONTH([1]!ObrasNuevas[[#This Row],[FECHA ESTIMADA ENTRADA OPERACIÓN]]),DAY(1)),"Por definir")</f>
        <v>45901</v>
      </c>
      <c r="CJ188" s="32" t="str">
        <f>IFERROR(VLOOKUP([1]!ObrasNuevas[[#This Row],[TECNOLOGÍA]],[1]!TEC[#Data],2,FALSE),"")</f>
        <v/>
      </c>
      <c r="CK188" s="41">
        <f>[1]!ObrasNuevas[[#This Row],[MW]]</f>
        <v>27</v>
      </c>
    </row>
    <row r="189" spans="1:89" s="11" customFormat="1" x14ac:dyDescent="0.25">
      <c r="A189" s="66"/>
      <c r="B189" s="66"/>
      <c r="C189" s="66"/>
      <c r="M189" s="56"/>
      <c r="N189" s="56"/>
      <c r="O189" s="57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5"/>
      <c r="AW189" s="55"/>
      <c r="AX189" s="55"/>
      <c r="AY189" s="55"/>
      <c r="AZ189" s="55"/>
      <c r="BA189" s="55"/>
      <c r="BB189" s="55"/>
      <c r="BC189" s="55"/>
      <c r="BD189" s="55"/>
      <c r="BE189" s="55"/>
      <c r="BF189" s="55"/>
      <c r="BG189" s="55"/>
      <c r="BH189" s="55"/>
      <c r="BI189" s="55"/>
      <c r="BJ189" s="55"/>
      <c r="BK189" s="55"/>
      <c r="BL189" s="55"/>
      <c r="BM189" s="55"/>
      <c r="BN189" s="55"/>
      <c r="BO189" s="55"/>
      <c r="BP189" s="55"/>
      <c r="BQ189" s="55"/>
      <c r="BR189" s="55"/>
      <c r="BS189" s="55"/>
      <c r="BT189" s="55"/>
      <c r="BU189" s="55"/>
      <c r="BV189" s="55"/>
      <c r="BW189" s="55"/>
      <c r="BX189" s="55"/>
      <c r="BY189" s="55"/>
      <c r="BZ189" s="55"/>
      <c r="CA189" s="55"/>
      <c r="CB189" s="55"/>
      <c r="CC189" s="55"/>
      <c r="CD189" s="55"/>
      <c r="CE189" s="55"/>
      <c r="CF18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89" s="39" t="str">
        <f>[1]!ObrasNuevas[[#This Row],[NOMBRE PROYECTO]]</f>
        <v>Surman Industrial Park Mieleras</v>
      </c>
      <c r="CH189" s="39" t="str">
        <f>[1]!ObrasNuevas[[#This Row],[TIPO ELEMENTO]]</f>
        <v>Centro de Carga</v>
      </c>
      <c r="CI189" s="40">
        <f>IFERROR(DATE(YEAR([1]!ObrasNuevas[[#This Row],[FECHA ESTIMADA ENTRADA OPERACIÓN]]),MONTH([1]!ObrasNuevas[[#This Row],[FECHA ESTIMADA ENTRADA OPERACIÓN]]),DAY(1)),"Por definir")</f>
        <v>45901</v>
      </c>
      <c r="CJ189" s="32" t="str">
        <f>IFERROR(VLOOKUP([1]!ObrasNuevas[[#This Row],[TECNOLOGÍA]],[1]!TEC[#Data],2,FALSE),"")</f>
        <v/>
      </c>
      <c r="CK189" s="41">
        <f>[1]!ObrasNuevas[[#This Row],[MW]]</f>
        <v>38.799999999999997</v>
      </c>
    </row>
    <row r="190" spans="1:89" s="11" customFormat="1" x14ac:dyDescent="0.25">
      <c r="A190" s="66"/>
      <c r="B190" s="66"/>
      <c r="C190" s="66"/>
      <c r="M190" s="56"/>
      <c r="N190" s="56"/>
      <c r="O190" s="57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  <c r="AV190" s="55"/>
      <c r="AW190" s="55"/>
      <c r="AX190" s="55"/>
      <c r="AY190" s="55"/>
      <c r="AZ190" s="55"/>
      <c r="BA190" s="55"/>
      <c r="BB190" s="55"/>
      <c r="BC190" s="55"/>
      <c r="BD190" s="55"/>
      <c r="BE190" s="55"/>
      <c r="BF190" s="55"/>
      <c r="BG190" s="55"/>
      <c r="BH190" s="55"/>
      <c r="BI190" s="55"/>
      <c r="BJ190" s="55"/>
      <c r="BK190" s="55"/>
      <c r="BL190" s="55"/>
      <c r="BM190" s="55"/>
      <c r="BN190" s="55"/>
      <c r="BO190" s="55"/>
      <c r="BP190" s="55"/>
      <c r="BQ190" s="55"/>
      <c r="BR190" s="55"/>
      <c r="BS190" s="55"/>
      <c r="BT190" s="55"/>
      <c r="BU190" s="55"/>
      <c r="BV190" s="55"/>
      <c r="BW190" s="55"/>
      <c r="BX190" s="55"/>
      <c r="BY190" s="55"/>
      <c r="BZ190" s="55"/>
      <c r="CA190" s="55"/>
      <c r="CB190" s="55"/>
      <c r="CC190" s="55"/>
      <c r="CD190" s="55"/>
      <c r="CE190" s="55"/>
      <c r="CF19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90" s="39">
        <f>[1]!ObrasNuevas[[#This Row],[NOMBRE PROYECTO]]</f>
        <v>0</v>
      </c>
      <c r="CH190" s="39" t="str">
        <f>[1]!ObrasNuevas[[#This Row],[TIPO ELEMENTO]]</f>
        <v>Capacitor</v>
      </c>
      <c r="CI190" s="40">
        <f>IFERROR(DATE(YEAR([1]!ObrasNuevas[[#This Row],[FECHA ESTIMADA ENTRADA OPERACIÓN]]),MONTH([1]!ObrasNuevas[[#This Row],[FECHA ESTIMADA ENTRADA OPERACIÓN]]),DAY(1)),"Por definir")</f>
        <v>45809</v>
      </c>
      <c r="CJ190" s="32" t="str">
        <f>IFERROR(VLOOKUP([1]!ObrasNuevas[[#This Row],[TECNOLOGÍA]],[1]!TEC[#Data],2,FALSE),"")</f>
        <v/>
      </c>
      <c r="CK190" s="41">
        <f>[1]!ObrasNuevas[[#This Row],[MW]]</f>
        <v>0</v>
      </c>
    </row>
    <row r="191" spans="1:89" s="11" customFormat="1" x14ac:dyDescent="0.25">
      <c r="A191" s="66"/>
      <c r="B191" s="66"/>
      <c r="C191" s="66"/>
      <c r="M191" s="56"/>
      <c r="N191" s="56"/>
      <c r="O191" s="57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  <c r="AV191" s="55"/>
      <c r="AW191" s="55"/>
      <c r="AX191" s="55"/>
      <c r="AY191" s="55"/>
      <c r="AZ191" s="55"/>
      <c r="BA191" s="55"/>
      <c r="BB191" s="55"/>
      <c r="BC191" s="55"/>
      <c r="BD191" s="55"/>
      <c r="BE191" s="55"/>
      <c r="BF191" s="55"/>
      <c r="BG191" s="55"/>
      <c r="BH191" s="55"/>
      <c r="BI191" s="55"/>
      <c r="BJ191" s="55"/>
      <c r="BK191" s="55"/>
      <c r="BL191" s="55"/>
      <c r="BM191" s="55"/>
      <c r="BN191" s="55"/>
      <c r="BO191" s="55"/>
      <c r="BP191" s="55"/>
      <c r="BQ191" s="55"/>
      <c r="BR191" s="55"/>
      <c r="BS191" s="55"/>
      <c r="BT191" s="55"/>
      <c r="BU191" s="55"/>
      <c r="BV191" s="55"/>
      <c r="BW191" s="55"/>
      <c r="BX191" s="55"/>
      <c r="BY191" s="55"/>
      <c r="BZ191" s="55"/>
      <c r="CA191" s="55"/>
      <c r="CB191" s="55"/>
      <c r="CC191" s="55"/>
      <c r="CD191" s="55"/>
      <c r="CE191" s="55"/>
      <c r="CF19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91" s="39">
        <f>[1]!ObrasNuevas[[#This Row],[NOMBRE PROYECTO]]</f>
        <v>0</v>
      </c>
      <c r="CH191" s="39" t="str">
        <f>[1]!ObrasNuevas[[#This Row],[TIPO ELEMENTO]]</f>
        <v>Capacitor</v>
      </c>
      <c r="CI191" s="40">
        <f>IFERROR(DATE(YEAR([1]!ObrasNuevas[[#This Row],[FECHA ESTIMADA ENTRADA OPERACIÓN]]),MONTH([1]!ObrasNuevas[[#This Row],[FECHA ESTIMADA ENTRADA OPERACIÓN]]),DAY(1)),"Por definir")</f>
        <v>45809</v>
      </c>
      <c r="CJ191" s="32" t="str">
        <f>IFERROR(VLOOKUP([1]!ObrasNuevas[[#This Row],[TECNOLOGÍA]],[1]!TEC[#Data],2,FALSE),"")</f>
        <v/>
      </c>
      <c r="CK191" s="41">
        <f>[1]!ObrasNuevas[[#This Row],[MW]]</f>
        <v>0</v>
      </c>
    </row>
    <row r="192" spans="1:89" s="11" customFormat="1" x14ac:dyDescent="0.25">
      <c r="A192" s="66"/>
      <c r="B192" s="66"/>
      <c r="C192" s="66"/>
      <c r="M192" s="56"/>
      <c r="N192" s="56"/>
      <c r="O192" s="57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  <c r="AV192" s="55"/>
      <c r="AW192" s="55"/>
      <c r="AX192" s="55"/>
      <c r="AY192" s="55"/>
      <c r="AZ192" s="55"/>
      <c r="BA192" s="55"/>
      <c r="BB192" s="55"/>
      <c r="BC192" s="55"/>
      <c r="BD192" s="55"/>
      <c r="BE192" s="55"/>
      <c r="BF192" s="55"/>
      <c r="BG192" s="55"/>
      <c r="BH192" s="55"/>
      <c r="BI192" s="55"/>
      <c r="BJ192" s="55"/>
      <c r="BK192" s="55"/>
      <c r="BL192" s="55"/>
      <c r="BM192" s="55"/>
      <c r="BN192" s="55"/>
      <c r="BO192" s="55"/>
      <c r="BP192" s="55"/>
      <c r="BQ192" s="55"/>
      <c r="BR192" s="55"/>
      <c r="BS192" s="55"/>
      <c r="BT192" s="55"/>
      <c r="BU192" s="55"/>
      <c r="BV192" s="55"/>
      <c r="BW192" s="55"/>
      <c r="BX192" s="55"/>
      <c r="BY192" s="55"/>
      <c r="BZ192" s="55"/>
      <c r="CA192" s="55"/>
      <c r="CB192" s="55"/>
      <c r="CC192" s="55"/>
      <c r="CD192" s="55"/>
      <c r="CE192" s="55"/>
      <c r="CF19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Norte</v>
      </c>
      <c r="CG192" s="39">
        <f>[1]!ObrasNuevas[[#This Row],[NOMBRE PROYECTO]]</f>
        <v>0</v>
      </c>
      <c r="CH192" s="39" t="str">
        <f>[1]!ObrasNuevas[[#This Row],[TIPO ELEMENTO]]</f>
        <v>Capacitor</v>
      </c>
      <c r="CI192" s="40">
        <f>IFERROR(DATE(YEAR([1]!ObrasNuevas[[#This Row],[FECHA ESTIMADA ENTRADA OPERACIÓN]]),MONTH([1]!ObrasNuevas[[#This Row],[FECHA ESTIMADA ENTRADA OPERACIÓN]]),DAY(1)),"Por definir")</f>
        <v>45809</v>
      </c>
      <c r="CJ192" s="32" t="str">
        <f>IFERROR(VLOOKUP([1]!ObrasNuevas[[#This Row],[TECNOLOGÍA]],[1]!TEC[#Data],2,FALSE),"")</f>
        <v/>
      </c>
      <c r="CK192" s="41">
        <f>[1]!ObrasNuevas[[#This Row],[MW]]</f>
        <v>0</v>
      </c>
    </row>
    <row r="193" spans="1:89" s="11" customFormat="1" x14ac:dyDescent="0.25">
      <c r="A193" s="66"/>
      <c r="B193" s="66"/>
      <c r="C193" s="66"/>
      <c r="M193" s="56"/>
      <c r="N193" s="56"/>
      <c r="O193" s="57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  <c r="AV193" s="55"/>
      <c r="AW193" s="55"/>
      <c r="AX193" s="55"/>
      <c r="AY193" s="55"/>
      <c r="AZ193" s="55"/>
      <c r="BA193" s="55"/>
      <c r="BB193" s="55"/>
      <c r="BC193" s="55"/>
      <c r="BD193" s="55"/>
      <c r="BE193" s="55"/>
      <c r="BF193" s="55"/>
      <c r="BG193" s="55"/>
      <c r="BH193" s="55"/>
      <c r="BI193" s="55"/>
      <c r="BJ193" s="55"/>
      <c r="BK193" s="55"/>
      <c r="BL193" s="55"/>
      <c r="BM193" s="55"/>
      <c r="BN193" s="55"/>
      <c r="BO193" s="55"/>
      <c r="BP193" s="55"/>
      <c r="BQ193" s="55"/>
      <c r="BR193" s="55"/>
      <c r="BS193" s="55"/>
      <c r="BT193" s="55"/>
      <c r="BU193" s="55"/>
      <c r="BV193" s="55"/>
      <c r="BW193" s="55"/>
      <c r="BX193" s="55"/>
      <c r="BY193" s="55"/>
      <c r="BZ193" s="55"/>
      <c r="CA193" s="55"/>
      <c r="CB193" s="55"/>
      <c r="CC193" s="55"/>
      <c r="CD193" s="55"/>
      <c r="CE193" s="55"/>
      <c r="CF19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193" s="39">
        <f>[1]!ObrasNuevas[[#This Row],[NOMBRE PROYECTO]]</f>
        <v>0</v>
      </c>
      <c r="CH193" s="39" t="str">
        <f>[1]!ObrasNuevas[[#This Row],[TIPO ELEMENTO]]</f>
        <v>Banco de Transformación</v>
      </c>
      <c r="CI193" s="40">
        <f>IFERROR(DATE(YEAR([1]!ObrasNuevas[[#This Row],[FECHA ESTIMADA ENTRADA OPERACIÓN]]),MONTH([1]!ObrasNuevas[[#This Row],[FECHA ESTIMADA ENTRADA OPERACIÓN]]),DAY(1)),"Por definir")</f>
        <v>45139</v>
      </c>
      <c r="CJ193" s="32" t="str">
        <f>IFERROR(VLOOKUP([1]!ObrasNuevas[[#This Row],[TECNOLOGÍA]],[1]!TEC[#Data],2,FALSE),"")</f>
        <v/>
      </c>
      <c r="CK193" s="41">
        <f>[1]!ObrasNuevas[[#This Row],[MW]]</f>
        <v>0</v>
      </c>
    </row>
    <row r="194" spans="1:89" s="11" customFormat="1" x14ac:dyDescent="0.25">
      <c r="A194" s="66"/>
      <c r="B194" s="66"/>
      <c r="C194" s="66"/>
      <c r="M194" s="56"/>
      <c r="N194" s="56"/>
      <c r="O194" s="57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  <c r="AV194" s="55"/>
      <c r="AW194" s="55"/>
      <c r="AX194" s="55"/>
      <c r="AY194" s="55"/>
      <c r="AZ194" s="55"/>
      <c r="BA194" s="55"/>
      <c r="BB194" s="55"/>
      <c r="BC194" s="55"/>
      <c r="BD194" s="55"/>
      <c r="BE194" s="55"/>
      <c r="BF194" s="55"/>
      <c r="BG194" s="55"/>
      <c r="BH194" s="55"/>
      <c r="BI194" s="55"/>
      <c r="BJ194" s="55"/>
      <c r="BK194" s="55"/>
      <c r="BL194" s="55"/>
      <c r="BM194" s="55"/>
      <c r="BN194" s="55"/>
      <c r="BO194" s="55"/>
      <c r="BP194" s="55"/>
      <c r="BQ194" s="55"/>
      <c r="BR194" s="55"/>
      <c r="BS194" s="55"/>
      <c r="BT194" s="55"/>
      <c r="BU194" s="55"/>
      <c r="BV194" s="55"/>
      <c r="BW194" s="55"/>
      <c r="BX194" s="55"/>
      <c r="BY194" s="55"/>
      <c r="BZ194" s="55"/>
      <c r="CA194" s="55"/>
      <c r="CB194" s="55"/>
      <c r="CC194" s="55"/>
      <c r="CD194" s="55"/>
      <c r="CE194" s="55"/>
      <c r="CF19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194" s="39">
        <f>[1]!ObrasNuevas[[#This Row],[NOMBRE PROYECTO]]</f>
        <v>0</v>
      </c>
      <c r="CH194" s="39" t="str">
        <f>[1]!ObrasNuevas[[#This Row],[TIPO ELEMENTO]]</f>
        <v>Banco de Transformación</v>
      </c>
      <c r="CI194" s="40">
        <f>IFERROR(DATE(YEAR([1]!ObrasNuevas[[#This Row],[FECHA ESTIMADA ENTRADA OPERACIÓN]]),MONTH([1]!ObrasNuevas[[#This Row],[FECHA ESTIMADA ENTRADA OPERACIÓN]]),DAY(1)),"Por definir")</f>
        <v>45139</v>
      </c>
      <c r="CJ194" s="32" t="str">
        <f>IFERROR(VLOOKUP([1]!ObrasNuevas[[#This Row],[TECNOLOGÍA]],[1]!TEC[#Data],2,FALSE),"")</f>
        <v/>
      </c>
      <c r="CK194" s="41">
        <f>[1]!ObrasNuevas[[#This Row],[MW]]</f>
        <v>0</v>
      </c>
    </row>
    <row r="195" spans="1:89" s="11" customFormat="1" x14ac:dyDescent="0.25">
      <c r="A195" s="66"/>
      <c r="B195" s="66"/>
      <c r="C195" s="66"/>
      <c r="M195" s="56"/>
      <c r="N195" s="56"/>
      <c r="O195" s="57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  <c r="AV195" s="55"/>
      <c r="AW195" s="55"/>
      <c r="AX195" s="55"/>
      <c r="AY195" s="55"/>
      <c r="AZ195" s="55"/>
      <c r="BA195" s="55"/>
      <c r="BB195" s="55"/>
      <c r="BC195" s="55"/>
      <c r="BD195" s="55"/>
      <c r="BE195" s="55"/>
      <c r="BF195" s="55"/>
      <c r="BG195" s="55"/>
      <c r="BH195" s="55"/>
      <c r="BI195" s="55"/>
      <c r="BJ195" s="55"/>
      <c r="BK195" s="55"/>
      <c r="BL195" s="55"/>
      <c r="BM195" s="55"/>
      <c r="BN195" s="55"/>
      <c r="BO195" s="55"/>
      <c r="BP195" s="55"/>
      <c r="BQ195" s="55"/>
      <c r="BR195" s="55"/>
      <c r="BS195" s="55"/>
      <c r="BT195" s="55"/>
      <c r="BU195" s="55"/>
      <c r="BV195" s="55"/>
      <c r="BW195" s="55"/>
      <c r="BX195" s="55"/>
      <c r="BY195" s="55"/>
      <c r="BZ195" s="55"/>
      <c r="CA195" s="55"/>
      <c r="CB195" s="55"/>
      <c r="CC195" s="55"/>
      <c r="CD195" s="55"/>
      <c r="CE195" s="55"/>
      <c r="CF19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195" s="39" t="str">
        <f>[1]!ObrasNuevas[[#This Row],[NOMBRE PROYECTO]]</f>
        <v>Cuchillo Dos</v>
      </c>
      <c r="CH195" s="39" t="str">
        <f>[1]!ObrasNuevas[[#This Row],[TIPO ELEMENTO]]</f>
        <v>Subestación Eléctrica</v>
      </c>
      <c r="CI195" s="40">
        <f>IFERROR(DATE(YEAR([1]!ObrasNuevas[[#This Row],[FECHA ESTIMADA ENTRADA OPERACIÓN]]),MONTH([1]!ObrasNuevas[[#This Row],[FECHA ESTIMADA ENTRADA OPERACIÓN]]),DAY(1)),"Por definir")</f>
        <v>45352</v>
      </c>
      <c r="CJ195" s="32" t="str">
        <f>IFERROR(VLOOKUP([1]!ObrasNuevas[[#This Row],[TECNOLOGÍA]],[1]!TEC[#Data],2,FALSE),"")</f>
        <v/>
      </c>
      <c r="CK195" s="41" t="str">
        <f>[1]!ObrasNuevas[[#This Row],[MW]]</f>
        <v> </v>
      </c>
    </row>
    <row r="196" spans="1:89" s="11" customFormat="1" x14ac:dyDescent="0.25">
      <c r="A196" s="66"/>
      <c r="B196" s="66"/>
      <c r="C196" s="66"/>
      <c r="M196" s="56"/>
      <c r="N196" s="56"/>
      <c r="O196" s="57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  <c r="AV196" s="55"/>
      <c r="AW196" s="55"/>
      <c r="AX196" s="55"/>
      <c r="AY196" s="55"/>
      <c r="AZ196" s="55"/>
      <c r="BA196" s="55"/>
      <c r="BB196" s="55"/>
      <c r="BC196" s="55"/>
      <c r="BD196" s="55"/>
      <c r="BE196" s="55"/>
      <c r="BF196" s="55"/>
      <c r="BG196" s="55"/>
      <c r="BH196" s="55"/>
      <c r="BI196" s="55"/>
      <c r="BJ196" s="55"/>
      <c r="BK196" s="55"/>
      <c r="BL196" s="55"/>
      <c r="BM196" s="55"/>
      <c r="BN196" s="55"/>
      <c r="BO196" s="55"/>
      <c r="BP196" s="55"/>
      <c r="BQ196" s="55"/>
      <c r="BR196" s="55"/>
      <c r="BS196" s="55"/>
      <c r="BT196" s="55"/>
      <c r="BU196" s="55"/>
      <c r="BV196" s="55"/>
      <c r="BW196" s="55"/>
      <c r="BX196" s="55"/>
      <c r="BY196" s="55"/>
      <c r="BZ196" s="55"/>
      <c r="CA196" s="55"/>
      <c r="CB196" s="55"/>
      <c r="CC196" s="55"/>
      <c r="CD196" s="55"/>
      <c r="CE196" s="55"/>
      <c r="CF19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196" s="39">
        <f>[1]!ObrasNuevas[[#This Row],[NOMBRE PROYECTO]]</f>
        <v>0</v>
      </c>
      <c r="CH196" s="39" t="str">
        <f>[1]!ObrasNuevas[[#This Row],[TIPO ELEMENTO]]</f>
        <v>Banco de Transformación</v>
      </c>
      <c r="CI196" s="40">
        <f>IFERROR(DATE(YEAR([1]!ObrasNuevas[[#This Row],[FECHA ESTIMADA ENTRADA OPERACIÓN]]),MONTH([1]!ObrasNuevas[[#This Row],[FECHA ESTIMADA ENTRADA OPERACIÓN]]),DAY(1)),"Por definir")</f>
        <v>45383</v>
      </c>
      <c r="CJ196" s="32" t="str">
        <f>IFERROR(VLOOKUP([1]!ObrasNuevas[[#This Row],[TECNOLOGÍA]],[1]!TEC[#Data],2,FALSE),"")</f>
        <v/>
      </c>
      <c r="CK196" s="41">
        <f>[1]!ObrasNuevas[[#This Row],[MW]]</f>
        <v>0</v>
      </c>
    </row>
    <row r="197" spans="1:89" s="11" customFormat="1" x14ac:dyDescent="0.25">
      <c r="A197" s="66"/>
      <c r="B197" s="66"/>
      <c r="C197" s="66"/>
      <c r="M197" s="56"/>
      <c r="N197" s="56"/>
      <c r="O197" s="57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5"/>
      <c r="AV197" s="55"/>
      <c r="AW197" s="55"/>
      <c r="AX197" s="55"/>
      <c r="AY197" s="55"/>
      <c r="AZ197" s="55"/>
      <c r="BA197" s="55"/>
      <c r="BB197" s="55"/>
      <c r="BC197" s="55"/>
      <c r="BD197" s="55"/>
      <c r="BE197" s="55"/>
      <c r="BF197" s="55"/>
      <c r="BG197" s="55"/>
      <c r="BH197" s="55"/>
      <c r="BI197" s="55"/>
      <c r="BJ197" s="55"/>
      <c r="BK197" s="55"/>
      <c r="BL197" s="55"/>
      <c r="BM197" s="55"/>
      <c r="BN197" s="55"/>
      <c r="BO197" s="55"/>
      <c r="BP197" s="55"/>
      <c r="BQ197" s="55"/>
      <c r="BR197" s="55"/>
      <c r="BS197" s="55"/>
      <c r="BT197" s="55"/>
      <c r="BU197" s="55"/>
      <c r="BV197" s="55"/>
      <c r="BW197" s="55"/>
      <c r="BX197" s="55"/>
      <c r="BY197" s="55"/>
      <c r="BZ197" s="55"/>
      <c r="CA197" s="55"/>
      <c r="CB197" s="55"/>
      <c r="CC197" s="55"/>
      <c r="CD197" s="55"/>
      <c r="CE197" s="55"/>
      <c r="CF19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197" s="39">
        <f>[1]!ObrasNuevas[[#This Row],[NOMBRE PROYECTO]]</f>
        <v>0</v>
      </c>
      <c r="CH197" s="39" t="str">
        <f>[1]!ObrasNuevas[[#This Row],[TIPO ELEMENTO]]</f>
        <v>Banco de Transformación</v>
      </c>
      <c r="CI197" s="40">
        <f>IFERROR(DATE(YEAR([1]!ObrasNuevas[[#This Row],[FECHA ESTIMADA ENTRADA OPERACIÓN]]),MONTH([1]!ObrasNuevas[[#This Row],[FECHA ESTIMADA ENTRADA OPERACIÓN]]),DAY(1)),"Por definir")</f>
        <v>45413</v>
      </c>
      <c r="CJ197" s="32" t="str">
        <f>IFERROR(VLOOKUP([1]!ObrasNuevas[[#This Row],[TECNOLOGÍA]],[1]!TEC[#Data],2,FALSE),"")</f>
        <v/>
      </c>
      <c r="CK197" s="41">
        <f>[1]!ObrasNuevas[[#This Row],[MW]]</f>
        <v>0</v>
      </c>
    </row>
    <row r="198" spans="1:89" s="11" customFormat="1" x14ac:dyDescent="0.25">
      <c r="A198" s="66"/>
      <c r="B198" s="66"/>
      <c r="C198" s="66"/>
      <c r="M198" s="56"/>
      <c r="N198" s="56"/>
      <c r="O198" s="57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5"/>
      <c r="AV198" s="55"/>
      <c r="AW198" s="55"/>
      <c r="AX198" s="55"/>
      <c r="AY198" s="55"/>
      <c r="AZ198" s="55"/>
      <c r="BA198" s="55"/>
      <c r="BB198" s="55"/>
      <c r="BC198" s="55"/>
      <c r="BD198" s="55"/>
      <c r="BE198" s="55"/>
      <c r="BF198" s="55"/>
      <c r="BG198" s="55"/>
      <c r="BH198" s="55"/>
      <c r="BI198" s="55"/>
      <c r="BJ198" s="55"/>
      <c r="BK198" s="55"/>
      <c r="BL198" s="55"/>
      <c r="BM198" s="55"/>
      <c r="BN198" s="55"/>
      <c r="BO198" s="55"/>
      <c r="BP198" s="55"/>
      <c r="BQ198" s="55"/>
      <c r="BR198" s="55"/>
      <c r="BS198" s="55"/>
      <c r="BT198" s="55"/>
      <c r="BU198" s="55"/>
      <c r="BV198" s="55"/>
      <c r="BW198" s="55"/>
      <c r="BX198" s="55"/>
      <c r="BY198" s="55"/>
      <c r="BZ198" s="55"/>
      <c r="CA198" s="55"/>
      <c r="CB198" s="55"/>
      <c r="CC198" s="55"/>
      <c r="CD198" s="55"/>
      <c r="CE198" s="55"/>
      <c r="CF19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198" s="39">
        <f>[1]!ObrasNuevas[[#This Row],[NOMBRE PROYECTO]]</f>
        <v>0</v>
      </c>
      <c r="CH198" s="39" t="str">
        <f>[1]!ObrasNuevas[[#This Row],[TIPO ELEMENTO]]</f>
        <v>Banco de Transformación</v>
      </c>
      <c r="CI198" s="40">
        <f>IFERROR(DATE(YEAR([1]!ObrasNuevas[[#This Row],[FECHA ESTIMADA ENTRADA OPERACIÓN]]),MONTH([1]!ObrasNuevas[[#This Row],[FECHA ESTIMADA ENTRADA OPERACIÓN]]),DAY(1)),"Por definir")</f>
        <v>45413</v>
      </c>
      <c r="CJ198" s="32" t="str">
        <f>IFERROR(VLOOKUP([1]!ObrasNuevas[[#This Row],[TECNOLOGÍA]],[1]!TEC[#Data],2,FALSE),"")</f>
        <v/>
      </c>
      <c r="CK198" s="41">
        <f>[1]!ObrasNuevas[[#This Row],[MW]]</f>
        <v>0</v>
      </c>
    </row>
    <row r="199" spans="1:89" s="11" customFormat="1" x14ac:dyDescent="0.25">
      <c r="A199" s="66"/>
      <c r="B199" s="66"/>
      <c r="C199" s="66"/>
      <c r="M199" s="56"/>
      <c r="N199" s="56"/>
      <c r="O199" s="57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5"/>
      <c r="AV199" s="55"/>
      <c r="AW199" s="55"/>
      <c r="AX199" s="55"/>
      <c r="AY199" s="55"/>
      <c r="AZ199" s="55"/>
      <c r="BA199" s="55"/>
      <c r="BB199" s="55"/>
      <c r="BC199" s="55"/>
      <c r="BD199" s="55"/>
      <c r="BE199" s="55"/>
      <c r="BF199" s="55"/>
      <c r="BG199" s="55"/>
      <c r="BH199" s="55"/>
      <c r="BI199" s="55"/>
      <c r="BJ199" s="55"/>
      <c r="BK199" s="55"/>
      <c r="BL199" s="55"/>
      <c r="BM199" s="55"/>
      <c r="BN199" s="55"/>
      <c r="BO199" s="55"/>
      <c r="BP199" s="55"/>
      <c r="BQ199" s="55"/>
      <c r="BR199" s="55"/>
      <c r="BS199" s="55"/>
      <c r="BT199" s="55"/>
      <c r="BU199" s="55"/>
      <c r="BV199" s="55"/>
      <c r="BW199" s="55"/>
      <c r="BX199" s="55"/>
      <c r="BY199" s="55"/>
      <c r="BZ199" s="55"/>
      <c r="CA199" s="55"/>
      <c r="CB199" s="55"/>
      <c r="CC199" s="55"/>
      <c r="CD199" s="55"/>
      <c r="CE199" s="55"/>
      <c r="CF19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199" s="39">
        <f>[1]!ObrasNuevas[[#This Row],[NOMBRE PROYECTO]]</f>
        <v>0</v>
      </c>
      <c r="CH199" s="39" t="str">
        <f>[1]!ObrasNuevas[[#This Row],[TIPO ELEMENTO]]</f>
        <v>Banco de Transformación</v>
      </c>
      <c r="CI199" s="40">
        <f>IFERROR(DATE(YEAR([1]!ObrasNuevas[[#This Row],[FECHA ESTIMADA ENTRADA OPERACIÓN]]),MONTH([1]!ObrasNuevas[[#This Row],[FECHA ESTIMADA ENTRADA OPERACIÓN]]),DAY(1)),"Por definir")</f>
        <v>45413</v>
      </c>
      <c r="CJ199" s="32" t="str">
        <f>IFERROR(VLOOKUP([1]!ObrasNuevas[[#This Row],[TECNOLOGÍA]],[1]!TEC[#Data],2,FALSE),"")</f>
        <v/>
      </c>
      <c r="CK199" s="41">
        <f>[1]!ObrasNuevas[[#This Row],[MW]]</f>
        <v>0</v>
      </c>
    </row>
    <row r="200" spans="1:89" s="11" customFormat="1" x14ac:dyDescent="0.25">
      <c r="A200" s="66"/>
      <c r="B200" s="66"/>
      <c r="C200" s="66"/>
      <c r="M200" s="56"/>
      <c r="N200" s="56"/>
      <c r="O200" s="57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5"/>
      <c r="AV200" s="55"/>
      <c r="AW200" s="55"/>
      <c r="AX200" s="55"/>
      <c r="AY200" s="55"/>
      <c r="AZ200" s="55"/>
      <c r="BA200" s="55"/>
      <c r="BB200" s="55"/>
      <c r="BC200" s="55"/>
      <c r="BD200" s="55"/>
      <c r="BE200" s="55"/>
      <c r="BF200" s="55"/>
      <c r="BG200" s="55"/>
      <c r="BH200" s="55"/>
      <c r="BI200" s="55"/>
      <c r="BJ200" s="55"/>
      <c r="BK200" s="55"/>
      <c r="BL200" s="55"/>
      <c r="BM200" s="55"/>
      <c r="BN200" s="55"/>
      <c r="BO200" s="55"/>
      <c r="BP200" s="55"/>
      <c r="BQ200" s="55"/>
      <c r="BR200" s="55"/>
      <c r="BS200" s="55"/>
      <c r="BT200" s="55"/>
      <c r="BU200" s="55"/>
      <c r="BV200" s="55"/>
      <c r="BW200" s="55"/>
      <c r="BX200" s="55"/>
      <c r="BY200" s="55"/>
      <c r="BZ200" s="55"/>
      <c r="CA200" s="55"/>
      <c r="CB200" s="55"/>
      <c r="CC200" s="55"/>
      <c r="CD200" s="55"/>
      <c r="CE200" s="55"/>
      <c r="CF20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00" s="39" t="str">
        <f>[1]!ObrasNuevas[[#This Row],[NOMBRE PROYECTO]]</f>
        <v>Ampliación de la red eléctrica de 115 kV del corredor Tecnológico - Lajas</v>
      </c>
      <c r="CH200" s="39" t="str">
        <f>[1]!ObrasNuevas[[#This Row],[TIPO ELEMENTO]]</f>
        <v>Línea de Transmisión</v>
      </c>
      <c r="CI200" s="40">
        <f>IFERROR(DATE(YEAR([1]!ObrasNuevas[[#This Row],[FECHA ESTIMADA ENTRADA OPERACIÓN]]),MONTH([1]!ObrasNuevas[[#This Row],[FECHA ESTIMADA ENTRADA OPERACIÓN]]),DAY(1)),"Por definir")</f>
        <v>45809</v>
      </c>
      <c r="CJ200" s="32" t="str">
        <f>IFERROR(VLOOKUP([1]!ObrasNuevas[[#This Row],[TECNOLOGÍA]],[1]!TEC[#Data],2,FALSE),"")</f>
        <v/>
      </c>
      <c r="CK200" s="41" t="str">
        <f>[1]!ObrasNuevas[[#This Row],[MW]]</f>
        <v> </v>
      </c>
    </row>
    <row r="201" spans="1:89" s="11" customFormat="1" x14ac:dyDescent="0.25">
      <c r="A201" s="66"/>
      <c r="B201" s="66"/>
      <c r="C201" s="66"/>
      <c r="M201" s="56"/>
      <c r="N201" s="56"/>
      <c r="O201" s="57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  <c r="AV201" s="55"/>
      <c r="AW201" s="55"/>
      <c r="AX201" s="55"/>
      <c r="AY201" s="55"/>
      <c r="AZ201" s="55"/>
      <c r="BA201" s="55"/>
      <c r="BB201" s="55"/>
      <c r="BC201" s="55"/>
      <c r="BD201" s="55"/>
      <c r="BE201" s="55"/>
      <c r="BF201" s="55"/>
      <c r="BG201" s="55"/>
      <c r="BH201" s="55"/>
      <c r="BI201" s="55"/>
      <c r="BJ201" s="55"/>
      <c r="BK201" s="55"/>
      <c r="BL201" s="55"/>
      <c r="BM201" s="55"/>
      <c r="BN201" s="55"/>
      <c r="BO201" s="55"/>
      <c r="BP201" s="55"/>
      <c r="BQ201" s="55"/>
      <c r="BR201" s="55"/>
      <c r="BS201" s="55"/>
      <c r="BT201" s="55"/>
      <c r="BU201" s="55"/>
      <c r="BV201" s="55"/>
      <c r="BW201" s="55"/>
      <c r="BX201" s="55"/>
      <c r="BY201" s="55"/>
      <c r="BZ201" s="55"/>
      <c r="CA201" s="55"/>
      <c r="CB201" s="55"/>
      <c r="CC201" s="55"/>
      <c r="CD201" s="55"/>
      <c r="CE201" s="55"/>
      <c r="CF20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01" s="39" t="str">
        <f>[1]!ObrasNuevas[[#This Row],[NOMBRE PROYECTO]]</f>
        <v>Derramadero entronque Ramos Arizpe Potencia - Salero</v>
      </c>
      <c r="CH201" s="39" t="str">
        <f>[1]!ObrasNuevas[[#This Row],[TIPO ELEMENTO]]</f>
        <v>Línea de Transmisión</v>
      </c>
      <c r="CI201" s="40">
        <f>IFERROR(DATE(YEAR([1]!ObrasNuevas[[#This Row],[FECHA ESTIMADA ENTRADA OPERACIÓN]]),MONTH([1]!ObrasNuevas[[#This Row],[FECHA ESTIMADA ENTRADA OPERACIÓN]]),DAY(1)),"Por definir")</f>
        <v>45839</v>
      </c>
      <c r="CJ201" s="32" t="str">
        <f>IFERROR(VLOOKUP([1]!ObrasNuevas[[#This Row],[TECNOLOGÍA]],[1]!TEC[#Data],2,FALSE),"")</f>
        <v/>
      </c>
      <c r="CK201" s="41" t="str">
        <f>[1]!ObrasNuevas[[#This Row],[MW]]</f>
        <v> </v>
      </c>
    </row>
    <row r="202" spans="1:89" s="11" customFormat="1" x14ac:dyDescent="0.25">
      <c r="A202" s="66"/>
      <c r="B202" s="66"/>
      <c r="C202" s="66"/>
      <c r="M202" s="56"/>
      <c r="N202" s="56"/>
      <c r="O202" s="57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5"/>
      <c r="AV202" s="55"/>
      <c r="AW202" s="55"/>
      <c r="AX202" s="55"/>
      <c r="AY202" s="55"/>
      <c r="AZ202" s="55"/>
      <c r="BA202" s="55"/>
      <c r="BB202" s="55"/>
      <c r="BC202" s="55"/>
      <c r="BD202" s="55"/>
      <c r="BE202" s="55"/>
      <c r="BF202" s="55"/>
      <c r="BG202" s="55"/>
      <c r="BH202" s="55"/>
      <c r="BI202" s="55"/>
      <c r="BJ202" s="55"/>
      <c r="BK202" s="55"/>
      <c r="BL202" s="55"/>
      <c r="BM202" s="55"/>
      <c r="BN202" s="55"/>
      <c r="BO202" s="55"/>
      <c r="BP202" s="55"/>
      <c r="BQ202" s="55"/>
      <c r="BR202" s="55"/>
      <c r="BS202" s="55"/>
      <c r="BT202" s="55"/>
      <c r="BU202" s="55"/>
      <c r="BV202" s="55"/>
      <c r="BW202" s="55"/>
      <c r="BX202" s="55"/>
      <c r="BY202" s="55"/>
      <c r="BZ202" s="55"/>
      <c r="CA202" s="55"/>
      <c r="CB202" s="55"/>
      <c r="CC202" s="55"/>
      <c r="CD202" s="55"/>
      <c r="CE202" s="55"/>
      <c r="CF20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02" s="39" t="str">
        <f>[1]!ObrasNuevas[[#This Row],[NOMBRE PROYECTO]]</f>
        <v>Reducción en el NCC de la Zona Metropolitana de Monterrey</v>
      </c>
      <c r="CH202" s="39" t="str">
        <f>[1]!ObrasNuevas[[#This Row],[TIPO ELEMENTO]]</f>
        <v>Línea de Transmisión</v>
      </c>
      <c r="CI202" s="40">
        <f>IFERROR(DATE(YEAR([1]!ObrasNuevas[[#This Row],[FECHA ESTIMADA ENTRADA OPERACIÓN]]),MONTH([1]!ObrasNuevas[[#This Row],[FECHA ESTIMADA ENTRADA OPERACIÓN]]),DAY(1)),"Por definir")</f>
        <v>45931</v>
      </c>
      <c r="CJ202" s="32" t="str">
        <f>IFERROR(VLOOKUP([1]!ObrasNuevas[[#This Row],[TECNOLOGÍA]],[1]!TEC[#Data],2,FALSE),"")</f>
        <v/>
      </c>
      <c r="CK202" s="41" t="str">
        <f>[1]!ObrasNuevas[[#This Row],[MW]]</f>
        <v> </v>
      </c>
    </row>
    <row r="203" spans="1:89" s="11" customFormat="1" x14ac:dyDescent="0.25">
      <c r="A203" s="66"/>
      <c r="B203" s="66"/>
      <c r="C203" s="66"/>
      <c r="M203" s="56"/>
      <c r="N203" s="56"/>
      <c r="O203" s="57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55"/>
      <c r="AV203" s="55"/>
      <c r="AW203" s="55"/>
      <c r="AX203" s="55"/>
      <c r="AY203" s="55"/>
      <c r="AZ203" s="55"/>
      <c r="BA203" s="55"/>
      <c r="BB203" s="55"/>
      <c r="BC203" s="55"/>
      <c r="BD203" s="55"/>
      <c r="BE203" s="55"/>
      <c r="BF203" s="55"/>
      <c r="BG203" s="55"/>
      <c r="BH203" s="55"/>
      <c r="BI203" s="55"/>
      <c r="BJ203" s="55"/>
      <c r="BK203" s="55"/>
      <c r="BL203" s="55"/>
      <c r="BM203" s="55"/>
      <c r="BN203" s="55"/>
      <c r="BO203" s="55"/>
      <c r="BP203" s="55"/>
      <c r="BQ203" s="55"/>
      <c r="BR203" s="55"/>
      <c r="BS203" s="55"/>
      <c r="BT203" s="55"/>
      <c r="BU203" s="55"/>
      <c r="BV203" s="55"/>
      <c r="BW203" s="55"/>
      <c r="BX203" s="55"/>
      <c r="BY203" s="55"/>
      <c r="BZ203" s="55"/>
      <c r="CA203" s="55"/>
      <c r="CB203" s="55"/>
      <c r="CC203" s="55"/>
      <c r="CD203" s="55"/>
      <c r="CE203" s="55"/>
      <c r="CF20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03" s="39" t="str">
        <f>[1]!ObrasNuevas[[#This Row],[NOMBRE PROYECTO]]</f>
        <v>Reducción en el NCC de la Zona Metropolitana de Monterrey</v>
      </c>
      <c r="CH203" s="39" t="str">
        <f>[1]!ObrasNuevas[[#This Row],[TIPO ELEMENTO]]</f>
        <v>Banco de Transformación</v>
      </c>
      <c r="CI203" s="40">
        <f>IFERROR(DATE(YEAR([1]!ObrasNuevas[[#This Row],[FECHA ESTIMADA ENTRADA OPERACIÓN]]),MONTH([1]!ObrasNuevas[[#This Row],[FECHA ESTIMADA ENTRADA OPERACIÓN]]),DAY(1)),"Por definir")</f>
        <v>45931</v>
      </c>
      <c r="CJ203" s="32" t="str">
        <f>IFERROR(VLOOKUP([1]!ObrasNuevas[[#This Row],[TECNOLOGÍA]],[1]!TEC[#Data],2,FALSE),"")</f>
        <v/>
      </c>
      <c r="CK203" s="41" t="str">
        <f>[1]!ObrasNuevas[[#This Row],[MW]]</f>
        <v> </v>
      </c>
    </row>
    <row r="204" spans="1:89" s="11" customFormat="1" x14ac:dyDescent="0.25">
      <c r="A204" s="66"/>
      <c r="B204" s="66"/>
      <c r="C204" s="66"/>
      <c r="M204" s="56"/>
      <c r="N204" s="56"/>
      <c r="O204" s="57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5"/>
      <c r="AV204" s="55"/>
      <c r="AW204" s="55"/>
      <c r="AX204" s="55"/>
      <c r="AY204" s="55"/>
      <c r="AZ204" s="55"/>
      <c r="BA204" s="55"/>
      <c r="BB204" s="55"/>
      <c r="BC204" s="55"/>
      <c r="BD204" s="55"/>
      <c r="BE204" s="55"/>
      <c r="BF204" s="55"/>
      <c r="BG204" s="55"/>
      <c r="BH204" s="55"/>
      <c r="BI204" s="55"/>
      <c r="BJ204" s="55"/>
      <c r="BK204" s="55"/>
      <c r="BL204" s="55"/>
      <c r="BM204" s="55"/>
      <c r="BN204" s="55"/>
      <c r="BO204" s="55"/>
      <c r="BP204" s="55"/>
      <c r="BQ204" s="55"/>
      <c r="BR204" s="55"/>
      <c r="BS204" s="55"/>
      <c r="BT204" s="55"/>
      <c r="BU204" s="55"/>
      <c r="BV204" s="55"/>
      <c r="BW204" s="55"/>
      <c r="BX204" s="55"/>
      <c r="BY204" s="55"/>
      <c r="BZ204" s="55"/>
      <c r="CA204" s="55"/>
      <c r="CB204" s="55"/>
      <c r="CC204" s="55"/>
      <c r="CD204" s="55"/>
      <c r="CE204" s="55"/>
      <c r="CF20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04" s="39" t="str">
        <f>[1]!ObrasNuevas[[#This Row],[NOMBRE PROYECTO]]</f>
        <v>Reducción en el NCC de la Zona Metropolitana de Monterrey</v>
      </c>
      <c r="CH204" s="39" t="str">
        <f>[1]!ObrasNuevas[[#This Row],[TIPO ELEMENTO]]</f>
        <v>Línea de Transmisión</v>
      </c>
      <c r="CI204" s="40">
        <f>IFERROR(DATE(YEAR([1]!ObrasNuevas[[#This Row],[FECHA ESTIMADA ENTRADA OPERACIÓN]]),MONTH([1]!ObrasNuevas[[#This Row],[FECHA ESTIMADA ENTRADA OPERACIÓN]]),DAY(1)),"Por definir")</f>
        <v>45931</v>
      </c>
      <c r="CJ204" s="32" t="str">
        <f>IFERROR(VLOOKUP([1]!ObrasNuevas[[#This Row],[TECNOLOGÍA]],[1]!TEC[#Data],2,FALSE),"")</f>
        <v/>
      </c>
      <c r="CK204" s="41" t="str">
        <f>[1]!ObrasNuevas[[#This Row],[MW]]</f>
        <v> </v>
      </c>
    </row>
    <row r="205" spans="1:89" s="11" customFormat="1" x14ac:dyDescent="0.25">
      <c r="A205" s="66"/>
      <c r="B205" s="66"/>
      <c r="C205" s="66"/>
      <c r="M205" s="56"/>
      <c r="N205" s="56"/>
      <c r="O205" s="57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5"/>
      <c r="AV205" s="55"/>
      <c r="AW205" s="55"/>
      <c r="AX205" s="55"/>
      <c r="AY205" s="55"/>
      <c r="AZ205" s="55"/>
      <c r="BA205" s="55"/>
      <c r="BB205" s="55"/>
      <c r="BC205" s="55"/>
      <c r="BD205" s="55"/>
      <c r="BE205" s="55"/>
      <c r="BF205" s="55"/>
      <c r="BG205" s="55"/>
      <c r="BH205" s="55"/>
      <c r="BI205" s="55"/>
      <c r="BJ205" s="55"/>
      <c r="BK205" s="55"/>
      <c r="BL205" s="55"/>
      <c r="BM205" s="55"/>
      <c r="BN205" s="55"/>
      <c r="BO205" s="55"/>
      <c r="BP205" s="55"/>
      <c r="BQ205" s="55"/>
      <c r="BR205" s="55"/>
      <c r="BS205" s="55"/>
      <c r="BT205" s="55"/>
      <c r="BU205" s="55"/>
      <c r="BV205" s="55"/>
      <c r="BW205" s="55"/>
      <c r="BX205" s="55"/>
      <c r="BY205" s="55"/>
      <c r="BZ205" s="55"/>
      <c r="CA205" s="55"/>
      <c r="CB205" s="55"/>
      <c r="CC205" s="55"/>
      <c r="CD205" s="55"/>
      <c r="CE205" s="55"/>
      <c r="CF20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05" s="39" t="str">
        <f>[1]!ObrasNuevas[[#This Row],[NOMBRE PROYECTO]]</f>
        <v>Reducción en el NCC de la Zona Metropolitana de Monterrey</v>
      </c>
      <c r="CH205" s="39" t="str">
        <f>[1]!ObrasNuevas[[#This Row],[TIPO ELEMENTO]]</f>
        <v>Línea de Transmisión</v>
      </c>
      <c r="CI205" s="40">
        <f>IFERROR(DATE(YEAR([1]!ObrasNuevas[[#This Row],[FECHA ESTIMADA ENTRADA OPERACIÓN]]),MONTH([1]!ObrasNuevas[[#This Row],[FECHA ESTIMADA ENTRADA OPERACIÓN]]),DAY(1)),"Por definir")</f>
        <v>45931</v>
      </c>
      <c r="CJ205" s="32" t="str">
        <f>IFERROR(VLOOKUP([1]!ObrasNuevas[[#This Row],[TECNOLOGÍA]],[1]!TEC[#Data],2,FALSE),"")</f>
        <v/>
      </c>
      <c r="CK205" s="41" t="str">
        <f>[1]!ObrasNuevas[[#This Row],[MW]]</f>
        <v> </v>
      </c>
    </row>
    <row r="206" spans="1:89" s="11" customFormat="1" x14ac:dyDescent="0.25">
      <c r="A206" s="66"/>
      <c r="B206" s="66"/>
      <c r="C206" s="66"/>
      <c r="M206" s="56"/>
      <c r="N206" s="56"/>
      <c r="O206" s="57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5"/>
      <c r="AV206" s="55"/>
      <c r="AW206" s="55"/>
      <c r="AX206" s="55"/>
      <c r="AY206" s="55"/>
      <c r="AZ206" s="55"/>
      <c r="BA206" s="55"/>
      <c r="BB206" s="55"/>
      <c r="BC206" s="55"/>
      <c r="BD206" s="55"/>
      <c r="BE206" s="55"/>
      <c r="BF206" s="55"/>
      <c r="BG206" s="55"/>
      <c r="BH206" s="55"/>
      <c r="BI206" s="55"/>
      <c r="BJ206" s="55"/>
      <c r="BK206" s="55"/>
      <c r="BL206" s="55"/>
      <c r="BM206" s="55"/>
      <c r="BN206" s="55"/>
      <c r="BO206" s="55"/>
      <c r="BP206" s="55"/>
      <c r="BQ206" s="55"/>
      <c r="BR206" s="55"/>
      <c r="BS206" s="55"/>
      <c r="BT206" s="55"/>
      <c r="BU206" s="55"/>
      <c r="BV206" s="55"/>
      <c r="BW206" s="55"/>
      <c r="BX206" s="55"/>
      <c r="BY206" s="55"/>
      <c r="BZ206" s="55"/>
      <c r="CA206" s="55"/>
      <c r="CB206" s="55"/>
      <c r="CC206" s="55"/>
      <c r="CD206" s="55"/>
      <c r="CE206" s="55"/>
      <c r="CF20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06" s="39" t="str">
        <f>[1]!ObrasNuevas[[#This Row],[NOMBRE PROYECTO]]</f>
        <v>Nueva Rosita Banco 2</v>
      </c>
      <c r="CH206" s="39" t="str">
        <f>[1]!ObrasNuevas[[#This Row],[TIPO ELEMENTO]]</f>
        <v>Banco de transformación</v>
      </c>
      <c r="CI206" s="40">
        <f>IFERROR(DATE(YEAR([1]!ObrasNuevas[[#This Row],[FECHA ESTIMADA ENTRADA OPERACIÓN]]),MONTH([1]!ObrasNuevas[[#This Row],[FECHA ESTIMADA ENTRADA OPERACIÓN]]),DAY(1)),"Por definir")</f>
        <v>46082</v>
      </c>
      <c r="CJ206" s="32" t="str">
        <f>IFERROR(VLOOKUP([1]!ObrasNuevas[[#This Row],[TECNOLOGÍA]],[1]!TEC[#Data],2,FALSE),"")</f>
        <v/>
      </c>
      <c r="CK206" s="41" t="str">
        <f>[1]!ObrasNuevas[[#This Row],[MW]]</f>
        <v> </v>
      </c>
    </row>
    <row r="207" spans="1:89" s="11" customFormat="1" x14ac:dyDescent="0.25">
      <c r="A207" s="66"/>
      <c r="B207" s="66"/>
      <c r="C207" s="66"/>
      <c r="M207" s="56"/>
      <c r="N207" s="56"/>
      <c r="O207" s="57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5"/>
      <c r="AV207" s="55"/>
      <c r="AW207" s="55"/>
      <c r="AX207" s="55"/>
      <c r="AY207" s="55"/>
      <c r="AZ207" s="55"/>
      <c r="BA207" s="55"/>
      <c r="BB207" s="55"/>
      <c r="BC207" s="55"/>
      <c r="BD207" s="55"/>
      <c r="BE207" s="55"/>
      <c r="BF207" s="55"/>
      <c r="BG207" s="55"/>
      <c r="BH207" s="55"/>
      <c r="BI207" s="55"/>
      <c r="BJ207" s="55"/>
      <c r="BK207" s="55"/>
      <c r="BL207" s="55"/>
      <c r="BM207" s="55"/>
      <c r="BN207" s="55"/>
      <c r="BO207" s="55"/>
      <c r="BP207" s="55"/>
      <c r="BQ207" s="55"/>
      <c r="BR207" s="55"/>
      <c r="BS207" s="55"/>
      <c r="BT207" s="55"/>
      <c r="BU207" s="55"/>
      <c r="BV207" s="55"/>
      <c r="BW207" s="55"/>
      <c r="BX207" s="55"/>
      <c r="BY207" s="55"/>
      <c r="BZ207" s="55"/>
      <c r="CA207" s="55"/>
      <c r="CB207" s="55"/>
      <c r="CC207" s="55"/>
      <c r="CD207" s="55"/>
      <c r="CE207" s="55"/>
      <c r="CF20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07" s="39" t="str">
        <f>[1]!ObrasNuevas[[#This Row],[NOMBRE PROYECTO]]</f>
        <v>Refuerzo de la red de la zona Piedras Negras</v>
      </c>
      <c r="CH207" s="39" t="str">
        <f>[1]!ObrasNuevas[[#This Row],[TIPO ELEMENTO]]</f>
        <v>Banco de Transformación</v>
      </c>
      <c r="CI207" s="40">
        <f>IFERROR(DATE(YEAR([1]!ObrasNuevas[[#This Row],[FECHA ESTIMADA ENTRADA OPERACIÓN]]),MONTH([1]!ObrasNuevas[[#This Row],[FECHA ESTIMADA ENTRADA OPERACIÓN]]),DAY(1)),"Por definir")</f>
        <v>46478</v>
      </c>
      <c r="CJ207" s="32" t="str">
        <f>IFERROR(VLOOKUP([1]!ObrasNuevas[[#This Row],[TECNOLOGÍA]],[1]!TEC[#Data],2,FALSE),"")</f>
        <v/>
      </c>
      <c r="CK207" s="41">
        <f>[1]!ObrasNuevas[[#This Row],[MW]]</f>
        <v>0</v>
      </c>
    </row>
    <row r="208" spans="1:89" x14ac:dyDescent="0.25">
      <c r="CF20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08" s="39" t="str">
        <f>[1]!ObrasNuevas[[#This Row],[NOMBRE PROYECTO]]</f>
        <v>Las Mesas Banco 1</v>
      </c>
      <c r="CH208" s="39" t="str">
        <f>[1]!ObrasNuevas[[#This Row],[TIPO ELEMENTO]]</f>
        <v>Banco de Transformación</v>
      </c>
      <c r="CI208" s="40">
        <f>IFERROR(DATE(YEAR([1]!ObrasNuevas[[#This Row],[FECHA ESTIMADA ENTRADA OPERACIÓN]]),MONTH([1]!ObrasNuevas[[#This Row],[FECHA ESTIMADA ENTRADA OPERACIÓN]]),DAY(1)),"Por definir")</f>
        <v>46174</v>
      </c>
      <c r="CJ208" s="32" t="str">
        <f>IFERROR(VLOOKUP([1]!ObrasNuevas[[#This Row],[TECNOLOGÍA]],[1]!TEC[#Data],2,FALSE),"")</f>
        <v/>
      </c>
      <c r="CK208" s="41" t="str">
        <f>[1]!ObrasNuevas[[#This Row],[MW]]</f>
        <v> </v>
      </c>
    </row>
    <row r="209" spans="84:89" x14ac:dyDescent="0.25">
      <c r="CF20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09" s="39" t="str">
        <f>[1]!ObrasNuevas[[#This Row],[NOMBRE PROYECTO]]</f>
        <v>Incremento en la capacidad de transmisión de la región Noreste al Centro del País</v>
      </c>
      <c r="CH209" s="39" t="str">
        <f>[1]!ObrasNuevas[[#This Row],[TIPO ELEMENTO]]</f>
        <v>Línea de Transmisión</v>
      </c>
      <c r="CI209" s="40">
        <f>IFERROR(DATE(YEAR([1]!ObrasNuevas[[#This Row],[FECHA ESTIMADA ENTRADA OPERACIÓN]]),MONTH([1]!ObrasNuevas[[#This Row],[FECHA ESTIMADA ENTRADA OPERACIÓN]]),DAY(1)),"Por definir")</f>
        <v>46235</v>
      </c>
      <c r="CJ209" s="32" t="str">
        <f>IFERROR(VLOOKUP([1]!ObrasNuevas[[#This Row],[TECNOLOGÍA]],[1]!TEC[#Data],2,FALSE),"")</f>
        <v/>
      </c>
      <c r="CK209" s="41" t="str">
        <f>[1]!ObrasNuevas[[#This Row],[MW]]</f>
        <v> </v>
      </c>
    </row>
    <row r="210" spans="84:89" x14ac:dyDescent="0.25">
      <c r="CF21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10" s="39" t="str">
        <f>[1]!ObrasNuevas[[#This Row],[NOMBRE PROYECTO]]</f>
        <v>Soporte de tensión para la zona Nuevo Laredo</v>
      </c>
      <c r="CH210" s="39" t="str">
        <f>[1]!ObrasNuevas[[#This Row],[TIPO ELEMENTO]]</f>
        <v>STATCOM</v>
      </c>
      <c r="CI210" s="40">
        <f>IFERROR(DATE(YEAR([1]!ObrasNuevas[[#This Row],[FECHA ESTIMADA ENTRADA OPERACIÓN]]),MONTH([1]!ObrasNuevas[[#This Row],[FECHA ESTIMADA ENTRADA OPERACIÓN]]),DAY(1)),"Por definir")</f>
        <v>46327</v>
      </c>
      <c r="CJ210" s="32" t="str">
        <f>IFERROR(VLOOKUP([1]!ObrasNuevas[[#This Row],[TECNOLOGÍA]],[1]!TEC[#Data],2,FALSE),"")</f>
        <v/>
      </c>
      <c r="CK210" s="41" t="str">
        <f>[1]!ObrasNuevas[[#This Row],[MW]]</f>
        <v> </v>
      </c>
    </row>
    <row r="211" spans="84:89" x14ac:dyDescent="0.25">
      <c r="CF21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11" s="39" t="str">
        <f>[1]!ObrasNuevas[[#This Row],[NOMBRE PROYECTO]]</f>
        <v>Atención al suministro de energía de la zona norte del área metropolitana de Monterrey</v>
      </c>
      <c r="CH211" s="39" t="str">
        <f>[1]!ObrasNuevas[[#This Row],[TIPO ELEMENTO]]</f>
        <v>Banco de Transformación</v>
      </c>
      <c r="CI211" s="40">
        <f>IFERROR(DATE(YEAR([1]!ObrasNuevas[[#This Row],[FECHA ESTIMADA ENTRADA OPERACIÓN]]),MONTH([1]!ObrasNuevas[[#This Row],[FECHA ESTIMADA ENTRADA OPERACIÓN]]),DAY(1)),"Por definir")</f>
        <v>46478</v>
      </c>
      <c r="CJ211" s="32" t="str">
        <f>IFERROR(VLOOKUP([1]!ObrasNuevas[[#This Row],[TECNOLOGÍA]],[1]!TEC[#Data],2,FALSE),"")</f>
        <v/>
      </c>
      <c r="CK211" s="41">
        <f>[1]!ObrasNuevas[[#This Row],[MW]]</f>
        <v>0</v>
      </c>
    </row>
    <row r="212" spans="84:89" x14ac:dyDescent="0.25">
      <c r="CF21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12" s="39" t="str">
        <f>[1]!ObrasNuevas[[#This Row],[NOMBRE PROYECTO]]</f>
        <v>Aumento de capacidad de transformación en la zona Matamoros</v>
      </c>
      <c r="CH212" s="39" t="str">
        <f>[1]!ObrasNuevas[[#This Row],[TIPO ELEMENTO]]</f>
        <v>Banco de Transformación</v>
      </c>
      <c r="CI212" s="40">
        <f>IFERROR(DATE(YEAR([1]!ObrasNuevas[[#This Row],[FECHA ESTIMADA ENTRADA OPERACIÓN]]),MONTH([1]!ObrasNuevas[[#This Row],[FECHA ESTIMADA ENTRADA OPERACIÓN]]),DAY(1)),"Por definir")</f>
        <v>46508</v>
      </c>
      <c r="CJ212" s="32" t="str">
        <f>IFERROR(VLOOKUP([1]!ObrasNuevas[[#This Row],[TECNOLOGÍA]],[1]!TEC[#Data],2,FALSE),"")</f>
        <v/>
      </c>
      <c r="CK212" s="41">
        <f>[1]!ObrasNuevas[[#This Row],[MW]]</f>
        <v>225</v>
      </c>
    </row>
    <row r="213" spans="84:89" x14ac:dyDescent="0.25">
      <c r="CF21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13" s="39" t="str">
        <f>[1]!ObrasNuevas[[#This Row],[NOMBRE PROYECTO]]</f>
        <v>Incremento de transmisión en Victoria</v>
      </c>
      <c r="CH213" s="39" t="str">
        <f>[1]!ObrasNuevas[[#This Row],[TIPO ELEMENTO]]</f>
        <v>Línea de Transmisión</v>
      </c>
      <c r="CI213" s="40">
        <f>IFERROR(DATE(YEAR([1]!ObrasNuevas[[#This Row],[FECHA ESTIMADA ENTRADA OPERACIÓN]]),MONTH([1]!ObrasNuevas[[#This Row],[FECHA ESTIMADA ENTRADA OPERACIÓN]]),DAY(1)),"Por definir")</f>
        <v>46508</v>
      </c>
      <c r="CJ213" s="32" t="str">
        <f>IFERROR(VLOOKUP([1]!ObrasNuevas[[#This Row],[TECNOLOGÍA]],[1]!TEC[#Data],2,FALSE),"")</f>
        <v/>
      </c>
      <c r="CK213" s="41" t="str">
        <f>[1]!ObrasNuevas[[#This Row],[MW]]</f>
        <v> </v>
      </c>
    </row>
    <row r="214" spans="84:89" x14ac:dyDescent="0.25">
      <c r="CF21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14" s="39" t="str">
        <f>[1]!ObrasNuevas[[#This Row],[NOMBRE PROYECTO]]</f>
        <v>1805 Línea de Transmisión Huasteca Monterrey</v>
      </c>
      <c r="CH214" s="39" t="str">
        <f>[1]!ObrasNuevas[[#This Row],[TIPO ELEMENTO]]</f>
        <v>Línea de Transmisión</v>
      </c>
      <c r="CI214" s="40">
        <f>IFERROR(DATE(YEAR([1]!ObrasNuevas[[#This Row],[FECHA ESTIMADA ENTRADA OPERACIÓN]]),MONTH([1]!ObrasNuevas[[#This Row],[FECHA ESTIMADA ENTRADA OPERACIÓN]]),DAY(1)),"Por definir")</f>
        <v>46722</v>
      </c>
      <c r="CJ214" s="32" t="str">
        <f>IFERROR(VLOOKUP([1]!ObrasNuevas[[#This Row],[TECNOLOGÍA]],[1]!TEC[#Data],2,FALSE),"")</f>
        <v/>
      </c>
      <c r="CK214" s="41" t="str">
        <f>[1]!ObrasNuevas[[#This Row],[MW]]</f>
        <v> </v>
      </c>
    </row>
    <row r="215" spans="84:89" x14ac:dyDescent="0.25">
      <c r="CF21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15" s="39">
        <f>[1]!ObrasNuevas[[#This Row],[NOMBRE PROYECTO]]</f>
        <v>0</v>
      </c>
      <c r="CH215" s="39" t="str">
        <f>[1]!ObrasNuevas[[#This Row],[TIPO ELEMENTO]]</f>
        <v>Unidad de Central Eléctrica</v>
      </c>
      <c r="CI215" s="40">
        <f>IFERROR(DATE(YEAR([1]!ObrasNuevas[[#This Row],[FECHA ESTIMADA ENTRADA OPERACIÓN]]),MONTH([1]!ObrasNuevas[[#This Row],[FECHA ESTIMADA ENTRADA OPERACIÓN]]),DAY(1)),"Por definir")</f>
        <v>1</v>
      </c>
      <c r="CJ215" s="32" t="str">
        <f>IFERROR(VLOOKUP([1]!ObrasNuevas[[#This Row],[TECNOLOGÍA]],[1]!TEC[#Data],2,FALSE),"")</f>
        <v/>
      </c>
      <c r="CK215" s="41">
        <f>[1]!ObrasNuevas[[#This Row],[MW]]</f>
        <v>0</v>
      </c>
    </row>
    <row r="216" spans="84:89" x14ac:dyDescent="0.25">
      <c r="CF21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16" s="39">
        <f>[1]!ObrasNuevas[[#This Row],[NOMBRE PROYECTO]]</f>
        <v>0</v>
      </c>
      <c r="CH216" s="39" t="str">
        <f>[1]!ObrasNuevas[[#This Row],[TIPO ELEMENTO]]</f>
        <v>Unidad de Central Eléctrica</v>
      </c>
      <c r="CI216" s="40">
        <f>IFERROR(DATE(YEAR([1]!ObrasNuevas[[#This Row],[FECHA ESTIMADA ENTRADA OPERACIÓN]]),MONTH([1]!ObrasNuevas[[#This Row],[FECHA ESTIMADA ENTRADA OPERACIÓN]]),DAY(1)),"Por definir")</f>
        <v>1</v>
      </c>
      <c r="CJ216" s="32" t="str">
        <f>IFERROR(VLOOKUP([1]!ObrasNuevas[[#This Row],[TECNOLOGÍA]],[1]!TEC[#Data],2,FALSE),"")</f>
        <v/>
      </c>
      <c r="CK216" s="41">
        <f>[1]!ObrasNuevas[[#This Row],[MW]]</f>
        <v>0</v>
      </c>
    </row>
    <row r="217" spans="84:89" x14ac:dyDescent="0.25">
      <c r="CF21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17" s="39">
        <f>[1]!ObrasNuevas[[#This Row],[NOMBRE PROYECTO]]</f>
        <v>0</v>
      </c>
      <c r="CH217" s="39" t="str">
        <f>[1]!ObrasNuevas[[#This Row],[TIPO ELEMENTO]]</f>
        <v>Centro de Carga</v>
      </c>
      <c r="CI217" s="40">
        <f>IFERROR(DATE(YEAR([1]!ObrasNuevas[[#This Row],[FECHA ESTIMADA ENTRADA OPERACIÓN]]),MONTH([1]!ObrasNuevas[[#This Row],[FECHA ESTIMADA ENTRADA OPERACIÓN]]),DAY(1)),"Por definir")</f>
        <v>1</v>
      </c>
      <c r="CJ217" s="32" t="str">
        <f>IFERROR(VLOOKUP([1]!ObrasNuevas[[#This Row],[TECNOLOGÍA]],[1]!TEC[#Data],2,FALSE),"")</f>
        <v/>
      </c>
      <c r="CK217" s="41">
        <f>[1]!ObrasNuevas[[#This Row],[MW]]</f>
        <v>0</v>
      </c>
    </row>
    <row r="218" spans="84:89" x14ac:dyDescent="0.25">
      <c r="CF21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18" s="39" t="str">
        <f>[1]!ObrasNuevas[[#This Row],[NOMBRE PROYECTO]]</f>
        <v>Saint-Gobain</v>
      </c>
      <c r="CH218" s="39" t="str">
        <f>[1]!ObrasNuevas[[#This Row],[TIPO ELEMENTO]]</f>
        <v>Centro de Carga</v>
      </c>
      <c r="CI218" s="40">
        <f>IFERROR(DATE(YEAR([1]!ObrasNuevas[[#This Row],[FECHA ESTIMADA ENTRADA OPERACIÓN]]),MONTH([1]!ObrasNuevas[[#This Row],[FECHA ESTIMADA ENTRADA OPERACIÓN]]),DAY(1)),"Por definir")</f>
        <v>1</v>
      </c>
      <c r="CJ218" s="32" t="str">
        <f>IFERROR(VLOOKUP([1]!ObrasNuevas[[#This Row],[TECNOLOGÍA]],[1]!TEC[#Data],2,FALSE),"")</f>
        <v/>
      </c>
      <c r="CK218" s="41">
        <f>[1]!ObrasNuevas[[#This Row],[MW]]</f>
        <v>0</v>
      </c>
    </row>
    <row r="219" spans="84:89" x14ac:dyDescent="0.25">
      <c r="CF21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19" s="39" t="str">
        <f>[1]!ObrasNuevas[[#This Row],[NOMBRE PROYECTO]]</f>
        <v>MIFINSA</v>
      </c>
      <c r="CH219" s="39" t="str">
        <f>[1]!ObrasNuevas[[#This Row],[TIPO ELEMENTO]]</f>
        <v>Centro de Carga</v>
      </c>
      <c r="CI219" s="40">
        <f>IFERROR(DATE(YEAR([1]!ObrasNuevas[[#This Row],[FECHA ESTIMADA ENTRADA OPERACIÓN]]),MONTH([1]!ObrasNuevas[[#This Row],[FECHA ESTIMADA ENTRADA OPERACIÓN]]),DAY(1)),"Por definir")</f>
        <v>1</v>
      </c>
      <c r="CJ219" s="32" t="str">
        <f>IFERROR(VLOOKUP([1]!ObrasNuevas[[#This Row],[TECNOLOGÍA]],[1]!TEC[#Data],2,FALSE),"")</f>
        <v/>
      </c>
      <c r="CK219" s="41">
        <f>[1]!ObrasNuevas[[#This Row],[MW]]</f>
        <v>0</v>
      </c>
    </row>
    <row r="220" spans="84:89" x14ac:dyDescent="0.25">
      <c r="CF22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20" s="39" t="str">
        <f>[1]!ObrasNuevas[[#This Row],[NOMBRE PROYECTO]]</f>
        <v>Estanzuela</v>
      </c>
      <c r="CH220" s="39" t="str">
        <f>[1]!ObrasNuevas[[#This Row],[TIPO ELEMENTO]]</f>
        <v>Capacitor</v>
      </c>
      <c r="CI220" s="40">
        <f>IFERROR(DATE(YEAR([1]!ObrasNuevas[[#This Row],[FECHA ESTIMADA ENTRADA OPERACIÓN]]),MONTH([1]!ObrasNuevas[[#This Row],[FECHA ESTIMADA ENTRADA OPERACIÓN]]),DAY(1)),"Por definir")</f>
        <v>1</v>
      </c>
      <c r="CJ220" s="32" t="str">
        <f>IFERROR(VLOOKUP([1]!ObrasNuevas[[#This Row],[TECNOLOGÍA]],[1]!TEC[#Data],2,FALSE),"")</f>
        <v/>
      </c>
      <c r="CK220" s="41">
        <f>[1]!ObrasNuevas[[#This Row],[MW]]</f>
        <v>0</v>
      </c>
    </row>
    <row r="221" spans="84:89" x14ac:dyDescent="0.25">
      <c r="CF22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21" s="39" t="str">
        <f>[1]!ObrasNuevas[[#This Row],[NOMBRE PROYECTO]]</f>
        <v>Parque Industrial Monterrey - Apodaca</v>
      </c>
      <c r="CH221" s="39" t="str">
        <f>[1]!ObrasNuevas[[#This Row],[TIPO ELEMENTO]]</f>
        <v>Banco de Transformación</v>
      </c>
      <c r="CI221" s="40">
        <f>IFERROR(DATE(YEAR([1]!ObrasNuevas[[#This Row],[FECHA ESTIMADA ENTRADA OPERACIÓN]]),MONTH([1]!ObrasNuevas[[#This Row],[FECHA ESTIMADA ENTRADA OPERACIÓN]]),DAY(1)),"Por definir")</f>
        <v>1</v>
      </c>
      <c r="CJ221" s="32" t="str">
        <f>IFERROR(VLOOKUP([1]!ObrasNuevas[[#This Row],[TECNOLOGÍA]],[1]!TEC[#Data],2,FALSE),"")</f>
        <v/>
      </c>
      <c r="CK221" s="41">
        <f>[1]!ObrasNuevas[[#This Row],[MW]]</f>
        <v>0</v>
      </c>
    </row>
    <row r="222" spans="84:89" x14ac:dyDescent="0.25">
      <c r="CF22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22" s="39" t="str">
        <f>[1]!ObrasNuevas[[#This Row],[NOMBRE PROYECTO]]</f>
        <v>Lego</v>
      </c>
      <c r="CH222" s="39" t="str">
        <f>[1]!ObrasNuevas[[#This Row],[TIPO ELEMENTO]]</f>
        <v>Centro de Carga</v>
      </c>
      <c r="CI222" s="40">
        <f>IFERROR(DATE(YEAR([1]!ObrasNuevas[[#This Row],[FECHA ESTIMADA ENTRADA OPERACIÓN]]),MONTH([1]!ObrasNuevas[[#This Row],[FECHA ESTIMADA ENTRADA OPERACIÓN]]),DAY(1)),"Por definir")</f>
        <v>1</v>
      </c>
      <c r="CJ222" s="32" t="str">
        <f>IFERROR(VLOOKUP([1]!ObrasNuevas[[#This Row],[TECNOLOGÍA]],[1]!TEC[#Data],2,FALSE),"")</f>
        <v/>
      </c>
      <c r="CK222" s="41">
        <f>[1]!ObrasNuevas[[#This Row],[MW]]</f>
        <v>0</v>
      </c>
    </row>
    <row r="223" spans="84:89" x14ac:dyDescent="0.25">
      <c r="CF22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23" s="39" t="str">
        <f>[1]!ObrasNuevas[[#This Row],[NOMBRE PROYECTO]]</f>
        <v>Saint-Gobain</v>
      </c>
      <c r="CH223" s="39" t="str">
        <f>[1]!ObrasNuevas[[#This Row],[TIPO ELEMENTO]]</f>
        <v>Centro de Carga</v>
      </c>
      <c r="CI223" s="40">
        <f>IFERROR(DATE(YEAR([1]!ObrasNuevas[[#This Row],[FECHA ESTIMADA ENTRADA OPERACIÓN]]),MONTH([1]!ObrasNuevas[[#This Row],[FECHA ESTIMADA ENTRADA OPERACIÓN]]),DAY(1)),"Por definir")</f>
        <v>1</v>
      </c>
      <c r="CJ223" s="32" t="str">
        <f>IFERROR(VLOOKUP([1]!ObrasNuevas[[#This Row],[TECNOLOGÍA]],[1]!TEC[#Data],2,FALSE),"")</f>
        <v/>
      </c>
      <c r="CK223" s="41">
        <f>[1]!ObrasNuevas[[#This Row],[MW]]</f>
        <v>0</v>
      </c>
    </row>
    <row r="224" spans="84:89" x14ac:dyDescent="0.25">
      <c r="CF22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24" s="39" t="str">
        <f>[1]!ObrasNuevas[[#This Row],[NOMBRE PROYECTO]]</f>
        <v>Laguna del Conejo</v>
      </c>
      <c r="CH224" s="39" t="str">
        <f>[1]!ObrasNuevas[[#This Row],[TIPO ELEMENTO]]</f>
        <v>Banco de Transformación</v>
      </c>
      <c r="CI224" s="40">
        <f>IFERROR(DATE(YEAR([1]!ObrasNuevas[[#This Row],[FECHA ESTIMADA ENTRADA OPERACIÓN]]),MONTH([1]!ObrasNuevas[[#This Row],[FECHA ESTIMADA ENTRADA OPERACIÓN]]),DAY(1)),"Por definir")</f>
        <v>1</v>
      </c>
      <c r="CJ224" s="32" t="str">
        <f>IFERROR(VLOOKUP([1]!ObrasNuevas[[#This Row],[TECNOLOGÍA]],[1]!TEC[#Data],2,FALSE),"")</f>
        <v/>
      </c>
      <c r="CK224" s="41">
        <f>[1]!ObrasNuevas[[#This Row],[MW]]</f>
        <v>0</v>
      </c>
    </row>
    <row r="225" spans="84:89" x14ac:dyDescent="0.25">
      <c r="CF22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25" s="39" t="str">
        <f>[1]!ObrasNuevas[[#This Row],[NOMBRE PROYECTO]]</f>
        <v>Río Verde</v>
      </c>
      <c r="CH225" s="39" t="str">
        <f>[1]!ObrasNuevas[[#This Row],[TIPO ELEMENTO]]</f>
        <v>Banco de Transformación</v>
      </c>
      <c r="CI225" s="40">
        <f>IFERROR(DATE(YEAR([1]!ObrasNuevas[[#This Row],[FECHA ESTIMADA ENTRADA OPERACIÓN]]),MONTH([1]!ObrasNuevas[[#This Row],[FECHA ESTIMADA ENTRADA OPERACIÓN]]),DAY(1)),"Por definir")</f>
        <v>1</v>
      </c>
      <c r="CJ225" s="32" t="str">
        <f>IFERROR(VLOOKUP([1]!ObrasNuevas[[#This Row],[TECNOLOGÍA]],[1]!TEC[#Data],2,FALSE),"")</f>
        <v/>
      </c>
      <c r="CK225" s="41">
        <f>[1]!ObrasNuevas[[#This Row],[MW]]</f>
        <v>0</v>
      </c>
    </row>
    <row r="226" spans="84:89" x14ac:dyDescent="0.25">
      <c r="CF22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26" s="39" t="str">
        <f>[1]!ObrasNuevas[[#This Row],[NOMBRE PROYECTO]]</f>
        <v>Valles</v>
      </c>
      <c r="CH226" s="39" t="str">
        <f>[1]!ObrasNuevas[[#This Row],[TIPO ELEMENTO]]</f>
        <v>Banco de Transformación</v>
      </c>
      <c r="CI226" s="40">
        <f>IFERROR(DATE(YEAR([1]!ObrasNuevas[[#This Row],[FECHA ESTIMADA ENTRADA OPERACIÓN]]),MONTH([1]!ObrasNuevas[[#This Row],[FECHA ESTIMADA ENTRADA OPERACIÓN]]),DAY(1)),"Por definir")</f>
        <v>1</v>
      </c>
      <c r="CJ226" s="32" t="str">
        <f>IFERROR(VLOOKUP([1]!ObrasNuevas[[#This Row],[TECNOLOGÍA]],[1]!TEC[#Data],2,FALSE),"")</f>
        <v/>
      </c>
      <c r="CK226" s="41">
        <f>[1]!ObrasNuevas[[#This Row],[MW]]</f>
        <v>0</v>
      </c>
    </row>
    <row r="227" spans="84:89" x14ac:dyDescent="0.25">
      <c r="CF22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27" s="39" t="str">
        <f>[1]!ObrasNuevas[[#This Row],[NOMBRE PROYECTO]]</f>
        <v>Axtla</v>
      </c>
      <c r="CH227" s="39" t="str">
        <f>[1]!ObrasNuevas[[#This Row],[TIPO ELEMENTO]]</f>
        <v>Banco de Transformación</v>
      </c>
      <c r="CI227" s="40">
        <f>IFERROR(DATE(YEAR([1]!ObrasNuevas[[#This Row],[FECHA ESTIMADA ENTRADA OPERACIÓN]]),MONTH([1]!ObrasNuevas[[#This Row],[FECHA ESTIMADA ENTRADA OPERACIÓN]]),DAY(1)),"Por definir")</f>
        <v>1</v>
      </c>
      <c r="CJ227" s="32" t="str">
        <f>IFERROR(VLOOKUP([1]!ObrasNuevas[[#This Row],[TECNOLOGÍA]],[1]!TEC[#Data],2,FALSE),"")</f>
        <v/>
      </c>
      <c r="CK227" s="41">
        <f>[1]!ObrasNuevas[[#This Row],[MW]]</f>
        <v>0</v>
      </c>
    </row>
    <row r="228" spans="84:89" x14ac:dyDescent="0.25">
      <c r="CF22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28" s="39" t="str">
        <f>[1]!ObrasNuevas[[#This Row],[NOMBRE PROYECTO]]</f>
        <v>Río Bravo Poniente</v>
      </c>
      <c r="CH228" s="39" t="str">
        <f>[1]!ObrasNuevas[[#This Row],[TIPO ELEMENTO]]</f>
        <v>Banco de Transformación</v>
      </c>
      <c r="CI228" s="40">
        <f>IFERROR(DATE(YEAR([1]!ObrasNuevas[[#This Row],[FECHA ESTIMADA ENTRADA OPERACIÓN]]),MONTH([1]!ObrasNuevas[[#This Row],[FECHA ESTIMADA ENTRADA OPERACIÓN]]),DAY(1)),"Por definir")</f>
        <v>1</v>
      </c>
      <c r="CJ228" s="32" t="str">
        <f>IFERROR(VLOOKUP([1]!ObrasNuevas[[#This Row],[TECNOLOGÍA]],[1]!TEC[#Data],2,FALSE),"")</f>
        <v/>
      </c>
      <c r="CK228" s="41">
        <f>[1]!ObrasNuevas[[#This Row],[MW]]</f>
        <v>0</v>
      </c>
    </row>
    <row r="229" spans="84:89" x14ac:dyDescent="0.25">
      <c r="CF22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Noreste</v>
      </c>
      <c r="CG229" s="39" t="str">
        <f>[1]!ObrasNuevas[[#This Row],[NOMBRE PROYECTO]]</f>
        <v>Acuña II</v>
      </c>
      <c r="CH229" s="39" t="str">
        <f>[1]!ObrasNuevas[[#This Row],[TIPO ELEMENTO]]</f>
        <v>Banco de Transformación</v>
      </c>
      <c r="CI229" s="40">
        <f>IFERROR(DATE(YEAR([1]!ObrasNuevas[[#This Row],[FECHA ESTIMADA ENTRADA OPERACIÓN]]),MONTH([1]!ObrasNuevas[[#This Row],[FECHA ESTIMADA ENTRADA OPERACIÓN]]),DAY(1)),"Por definir")</f>
        <v>1</v>
      </c>
      <c r="CJ229" s="32" t="str">
        <f>IFERROR(VLOOKUP([1]!ObrasNuevas[[#This Row],[TECNOLOGÍA]],[1]!TEC[#Data],2,FALSE),"")</f>
        <v/>
      </c>
      <c r="CK229" s="41">
        <f>[1]!ObrasNuevas[[#This Row],[MW]]</f>
        <v>0</v>
      </c>
    </row>
    <row r="230" spans="84:89" x14ac:dyDescent="0.25">
      <c r="CF23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30" s="39" t="str">
        <f>[1]!ObrasNuevas[[#This Row],[NOMBRE PROYECTO]]</f>
        <v>Encantada Banco 1</v>
      </c>
      <c r="CH230" s="39" t="str">
        <f>[1]!ObrasNuevas[[#This Row],[TIPO ELEMENTO]]</f>
        <v>Subestación Eléctrica</v>
      </c>
      <c r="CI230" s="40">
        <f>IFERROR(DATE(YEAR([1]!ObrasNuevas[[#This Row],[FECHA ESTIMADA ENTRADA OPERACIÓN]]),MONTH([1]!ObrasNuevas[[#This Row],[FECHA ESTIMADA ENTRADA OPERACIÓN]]),DAY(1)),"Por definir")</f>
        <v>45809</v>
      </c>
      <c r="CJ230" s="32" t="str">
        <f>IFERROR(VLOOKUP([1]!ObrasNuevas[[#This Row],[TECNOLOGÍA]],[1]!TEC[#Data],2,FALSE),"")</f>
        <v/>
      </c>
      <c r="CK230" s="41" t="str">
        <f>[1]!ObrasNuevas[[#This Row],[MW]]</f>
        <v> </v>
      </c>
    </row>
    <row r="231" spans="84:89" x14ac:dyDescent="0.25">
      <c r="CF23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31" s="39" t="str">
        <f>[1]!ObrasNuevas[[#This Row],[NOMBRE PROYECTO]]</f>
        <v>Victoria Potencia Banco 1</v>
      </c>
      <c r="CH231" s="39" t="str">
        <f>[1]!ObrasNuevas[[#This Row],[TIPO ELEMENTO]]</f>
        <v>Subestación Eléctrica</v>
      </c>
      <c r="CI231" s="40">
        <f>IFERROR(DATE(YEAR([1]!ObrasNuevas[[#This Row],[FECHA ESTIMADA ENTRADA OPERACIÓN]]),MONTH([1]!ObrasNuevas[[#This Row],[FECHA ESTIMADA ENTRADA OPERACIÓN]]),DAY(1)),"Por definir")</f>
        <v>45809</v>
      </c>
      <c r="CJ231" s="32" t="str">
        <f>IFERROR(VLOOKUP([1]!ObrasNuevas[[#This Row],[TECNOLOGÍA]],[1]!TEC[#Data],2,FALSE),"")</f>
        <v/>
      </c>
      <c r="CK231" s="41" t="str">
        <f>[1]!ObrasNuevas[[#This Row],[MW]]</f>
        <v> </v>
      </c>
    </row>
    <row r="232" spans="84:89" x14ac:dyDescent="0.25">
      <c r="CF23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32" s="39" t="str">
        <f>[1]!ObrasNuevas[[#This Row],[NOMBRE PROYECTO]]</f>
        <v>Panamericana Potencia Banco 3</v>
      </c>
      <c r="CH232" s="39" t="str">
        <f>[1]!ObrasNuevas[[#This Row],[TIPO ELEMENTO]]</f>
        <v>Banco de Transformación</v>
      </c>
      <c r="CI232" s="40">
        <f>IFERROR(DATE(YEAR([1]!ObrasNuevas[[#This Row],[FECHA ESTIMADA ENTRADA OPERACIÓN]]),MONTH([1]!ObrasNuevas[[#This Row],[FECHA ESTIMADA ENTRADA OPERACIÓN]]),DAY(1)),"Por definir")</f>
        <v>45931</v>
      </c>
      <c r="CJ232" s="32" t="str">
        <f>IFERROR(VLOOKUP([1]!ObrasNuevas[[#This Row],[TECNOLOGÍA]],[1]!TEC[#Data],2,FALSE),"")</f>
        <v/>
      </c>
      <c r="CK232" s="41" t="str">
        <f>[1]!ObrasNuevas[[#This Row],[MW]]</f>
        <v> </v>
      </c>
    </row>
    <row r="233" spans="84:89" x14ac:dyDescent="0.25">
      <c r="CF23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33" s="39" t="str">
        <f>[1]!ObrasNuevas[[#This Row],[NOMBRE PROYECTO]]</f>
        <v>Libramiento Banco 1</v>
      </c>
      <c r="CH233" s="39" t="str">
        <f>[1]!ObrasNuevas[[#This Row],[TIPO ELEMENTO]]</f>
        <v>Subestación Eléctrica</v>
      </c>
      <c r="CI233" s="40">
        <f>IFERROR(DATE(YEAR([1]!ObrasNuevas[[#This Row],[FECHA ESTIMADA ENTRADA OPERACIÓN]]),MONTH([1]!ObrasNuevas[[#This Row],[FECHA ESTIMADA ENTRADA OPERACIÓN]]),DAY(1)),"Por definir")</f>
        <v>45992</v>
      </c>
      <c r="CJ233" s="32" t="str">
        <f>IFERROR(VLOOKUP([1]!ObrasNuevas[[#This Row],[TECNOLOGÍA]],[1]!TEC[#Data],2,FALSE),"")</f>
        <v/>
      </c>
      <c r="CK233" s="41" t="str">
        <f>[1]!ObrasNuevas[[#This Row],[MW]]</f>
        <v> </v>
      </c>
    </row>
    <row r="234" spans="84:89" x14ac:dyDescent="0.25">
      <c r="CF23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34" s="39" t="str">
        <f>[1]!ObrasNuevas[[#This Row],[NOMBRE PROYECTO]]</f>
        <v>Carranza MVAr
(antes Parque Industrial San Luis MVAr)</v>
      </c>
      <c r="CH234" s="39" t="str">
        <f>[1]!ObrasNuevas[[#This Row],[TIPO ELEMENTO]]</f>
        <v>Capacitor</v>
      </c>
      <c r="CI234" s="40">
        <f>IFERROR(DATE(YEAR([1]!ObrasNuevas[[#This Row],[FECHA ESTIMADA ENTRADA OPERACIÓN]]),MONTH([1]!ObrasNuevas[[#This Row],[FECHA ESTIMADA ENTRADA OPERACIÓN]]),DAY(1)),"Por definir")</f>
        <v>46054</v>
      </c>
      <c r="CJ234" s="32" t="str">
        <f>IFERROR(VLOOKUP([1]!ObrasNuevas[[#This Row],[TECNOLOGÍA]],[1]!TEC[#Data],2,FALSE),"")</f>
        <v/>
      </c>
      <c r="CK234" s="41" t="str">
        <f>[1]!ObrasNuevas[[#This Row],[MW]]</f>
        <v> </v>
      </c>
    </row>
    <row r="235" spans="84:89" x14ac:dyDescent="0.25">
      <c r="CF23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35" s="39" t="str">
        <f>[1]!ObrasNuevas[[#This Row],[NOMBRE PROYECTO]]</f>
        <v>México MVAr</v>
      </c>
      <c r="CH235" s="39" t="str">
        <f>[1]!ObrasNuevas[[#This Row],[TIPO ELEMENTO]]</f>
        <v>Capacitor</v>
      </c>
      <c r="CI235" s="40">
        <f>IFERROR(DATE(YEAR([1]!ObrasNuevas[[#This Row],[FECHA ESTIMADA ENTRADA OPERACIÓN]]),MONTH([1]!ObrasNuevas[[#This Row],[FECHA ESTIMADA ENTRADA OPERACIÓN]]),DAY(1)),"Por definir")</f>
        <v>46054</v>
      </c>
      <c r="CJ235" s="32" t="str">
        <f>IFERROR(VLOOKUP([1]!ObrasNuevas[[#This Row],[TECNOLOGÍA]],[1]!TEC[#Data],2,FALSE),"")</f>
        <v/>
      </c>
      <c r="CK235" s="41" t="str">
        <f>[1]!ObrasNuevas[[#This Row],[MW]]</f>
        <v> </v>
      </c>
    </row>
    <row r="236" spans="84:89" x14ac:dyDescent="0.25">
      <c r="CF23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36" s="39" t="str">
        <f>[1]!ObrasNuevas[[#This Row],[NOMBRE PROYECTO]]</f>
        <v>Packard MVAr</v>
      </c>
      <c r="CH236" s="39" t="str">
        <f>[1]!ObrasNuevas[[#This Row],[TIPO ELEMENTO]]</f>
        <v>Capacitor</v>
      </c>
      <c r="CI236" s="40">
        <f>IFERROR(DATE(YEAR([1]!ObrasNuevas[[#This Row],[FECHA ESTIMADA ENTRADA OPERACIÓN]]),MONTH([1]!ObrasNuevas[[#This Row],[FECHA ESTIMADA ENTRADA OPERACIÓN]]),DAY(1)),"Por definir")</f>
        <v>46054</v>
      </c>
      <c r="CJ236" s="32" t="str">
        <f>IFERROR(VLOOKUP([1]!ObrasNuevas[[#This Row],[TECNOLOGÍA]],[1]!TEC[#Data],2,FALSE),"")</f>
        <v/>
      </c>
      <c r="CK236" s="41" t="str">
        <f>[1]!ObrasNuevas[[#This Row],[MW]]</f>
        <v> </v>
      </c>
    </row>
    <row r="237" spans="84:89" x14ac:dyDescent="0.25">
      <c r="CF23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37" s="39" t="str">
        <f>[1]!ObrasNuevas[[#This Row],[NOMBRE PROYECTO]]</f>
        <v>Río MVAr</v>
      </c>
      <c r="CH237" s="39" t="str">
        <f>[1]!ObrasNuevas[[#This Row],[TIPO ELEMENTO]]</f>
        <v>Capacitor</v>
      </c>
      <c r="CI237" s="40">
        <f>IFERROR(DATE(YEAR([1]!ObrasNuevas[[#This Row],[FECHA ESTIMADA ENTRADA OPERACIÓN]]),MONTH([1]!ObrasNuevas[[#This Row],[FECHA ESTIMADA ENTRADA OPERACIÓN]]),DAY(1)),"Por definir")</f>
        <v>46054</v>
      </c>
      <c r="CJ237" s="32" t="str">
        <f>IFERROR(VLOOKUP([1]!ObrasNuevas[[#This Row],[TECNOLOGÍA]],[1]!TEC[#Data],2,FALSE),"")</f>
        <v/>
      </c>
      <c r="CK237" s="41" t="str">
        <f>[1]!ObrasNuevas[[#This Row],[MW]]</f>
        <v> </v>
      </c>
    </row>
    <row r="238" spans="84:89" x14ac:dyDescent="0.25">
      <c r="CF23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38" s="39" t="str">
        <f>[1]!ObrasNuevas[[#This Row],[NOMBRE PROYECTO]]</f>
        <v>San Simón MVAr</v>
      </c>
      <c r="CH238" s="39" t="str">
        <f>[1]!ObrasNuevas[[#This Row],[TIPO ELEMENTO]]</f>
        <v>Capacitor</v>
      </c>
      <c r="CI238" s="40">
        <f>IFERROR(DATE(YEAR([1]!ObrasNuevas[[#This Row],[FECHA ESTIMADA ENTRADA OPERACIÓN]]),MONTH([1]!ObrasNuevas[[#This Row],[FECHA ESTIMADA ENTRADA OPERACIÓN]]),DAY(1)),"Por definir")</f>
        <v>46054</v>
      </c>
      <c r="CJ238" s="32" t="str">
        <f>IFERROR(VLOOKUP([1]!ObrasNuevas[[#This Row],[TECNOLOGÍA]],[1]!TEC[#Data],2,FALSE),"")</f>
        <v/>
      </c>
      <c r="CK238" s="41" t="str">
        <f>[1]!ObrasNuevas[[#This Row],[MW]]</f>
        <v> </v>
      </c>
    </row>
    <row r="239" spans="84:89" x14ac:dyDescent="0.25">
      <c r="CF23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39" s="39" t="str">
        <f>[1]!ObrasNuevas[[#This Row],[NOMBRE PROYECTO]]</f>
        <v>Mexicali Oriente Banco 4</v>
      </c>
      <c r="CH239" s="39" t="str">
        <f>[1]!ObrasNuevas[[#This Row],[TIPO ELEMENTO]]</f>
        <v>Banco de Transformación</v>
      </c>
      <c r="CI239" s="40">
        <f>IFERROR(DATE(YEAR([1]!ObrasNuevas[[#This Row],[FECHA ESTIMADA ENTRADA OPERACIÓN]]),MONTH([1]!ObrasNuevas[[#This Row],[FECHA ESTIMADA ENTRADA OPERACIÓN]]),DAY(1)),"Por definir")</f>
        <v>46113</v>
      </c>
      <c r="CJ239" s="32" t="str">
        <f>IFERROR(VLOOKUP([1]!ObrasNuevas[[#This Row],[TECNOLOGÍA]],[1]!TEC[#Data],2,FALSE),"")</f>
        <v/>
      </c>
      <c r="CK239" s="41" t="str">
        <f>[1]!ObrasNuevas[[#This Row],[MW]]</f>
        <v> </v>
      </c>
    </row>
    <row r="240" spans="84:89" x14ac:dyDescent="0.25">
      <c r="CF24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40" s="39" t="str">
        <f>[1]!ObrasNuevas[[#This Row],[NOMBRE PROYECTO]]</f>
        <v>Central Ciclo Combinado San Luis Río Colorado</v>
      </c>
      <c r="CH240" s="39" t="str">
        <f>[1]!ObrasNuevas[[#This Row],[TIPO ELEMENTO]]</f>
        <v>Central Eléctrica</v>
      </c>
      <c r="CI240" s="40">
        <f>IFERROR(DATE(YEAR([1]!ObrasNuevas[[#This Row],[FECHA ESTIMADA ENTRADA OPERACIÓN]]),MONTH([1]!ObrasNuevas[[#This Row],[FECHA ESTIMADA ENTRADA OPERACIÓN]]),DAY(1)),"Por definir")</f>
        <v>46235</v>
      </c>
      <c r="CJ240" s="32" t="str">
        <f>IFERROR(VLOOKUP([1]!ObrasNuevas[[#This Row],[TECNOLOGÍA]],[1]!TEC[#Data],2,FALSE),"")</f>
        <v>CC</v>
      </c>
      <c r="CK240" s="41">
        <f>[1]!ObrasNuevas[[#This Row],[MW]]</f>
        <v>790.09</v>
      </c>
    </row>
    <row r="241" spans="84:89" x14ac:dyDescent="0.25">
      <c r="CF24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41" s="39" t="str">
        <f>[1]!ObrasNuevas[[#This Row],[NOMBRE PROYECTO]]</f>
        <v>Central Ciclo Combinado Gonzalez Ortega</v>
      </c>
      <c r="CH241" s="39" t="str">
        <f>[1]!ObrasNuevas[[#This Row],[TIPO ELEMENTO]]</f>
        <v>Central Eléctrica</v>
      </c>
      <c r="CI241" s="40">
        <f>IFERROR(DATE(YEAR([1]!ObrasNuevas[[#This Row],[FECHA ESTIMADA ENTRADA OPERACIÓN]]),MONTH([1]!ObrasNuevas[[#This Row],[FECHA ESTIMADA ENTRADA OPERACIÓN]]),DAY(1)),"Por definir")</f>
        <v>46327</v>
      </c>
      <c r="CJ241" s="32" t="str">
        <f>IFERROR(VLOOKUP([1]!ObrasNuevas[[#This Row],[TECNOLOGÍA]],[1]!TEC[#Data],2,FALSE),"")</f>
        <v>CC</v>
      </c>
      <c r="CK241" s="41">
        <f>[1]!ObrasNuevas[[#This Row],[MW]]</f>
        <v>784.74</v>
      </c>
    </row>
    <row r="242" spans="84:89" x14ac:dyDescent="0.25">
      <c r="CF24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42" s="39" t="str">
        <f>[1]!ObrasNuevas[[#This Row],[NOMBRE PROYECTO]]</f>
        <v>Tecate Uno MVAr</v>
      </c>
      <c r="CH242" s="39" t="str">
        <f>[1]!ObrasNuevas[[#This Row],[TIPO ELEMENTO]]</f>
        <v>Capacitor</v>
      </c>
      <c r="CI242" s="40">
        <f>IFERROR(DATE(YEAR([1]!ObrasNuevas[[#This Row],[FECHA ESTIMADA ENTRADA OPERACIÓN]]),MONTH([1]!ObrasNuevas[[#This Row],[FECHA ESTIMADA ENTRADA OPERACIÓN]]),DAY(1)),"Por definir")</f>
        <v>46631</v>
      </c>
      <c r="CJ242" s="32" t="str">
        <f>IFERROR(VLOOKUP([1]!ObrasNuevas[[#This Row],[TECNOLOGÍA]],[1]!TEC[#Data],2,FALSE),"")</f>
        <v/>
      </c>
      <c r="CK242" s="41" t="str">
        <f>[1]!ObrasNuevas[[#This Row],[MW]]</f>
        <v> </v>
      </c>
    </row>
    <row r="243" spans="84:89" x14ac:dyDescent="0.25">
      <c r="CF24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43" s="39" t="str">
        <f>[1]!ObrasNuevas[[#This Row],[NOMBRE PROYECTO]]</f>
        <v>Frontera entronque LT-63560 Industrial - Universidad</v>
      </c>
      <c r="CH243" s="39" t="str">
        <f>[1]!ObrasNuevas[[#This Row],[TIPO ELEMENTO]]</f>
        <v>Línea de Transmisión</v>
      </c>
      <c r="CI243" s="40">
        <f>IFERROR(DATE(YEAR([1]!ObrasNuevas[[#This Row],[FECHA ESTIMADA ENTRADA OPERACIÓN]]),MONTH([1]!ObrasNuevas[[#This Row],[FECHA ESTIMADA ENTRADA OPERACIÓN]]),DAY(1)),"Por definir")</f>
        <v>46661</v>
      </c>
      <c r="CJ243" s="32" t="str">
        <f>IFERROR(VLOOKUP([1]!ObrasNuevas[[#This Row],[TECNOLOGÍA]],[1]!TEC[#Data],2,FALSE),"")</f>
        <v/>
      </c>
      <c r="CK243" s="41" t="str">
        <f>[1]!ObrasNuevas[[#This Row],[MW]]</f>
        <v> </v>
      </c>
    </row>
    <row r="244" spans="84:89" x14ac:dyDescent="0.25">
      <c r="CF24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44" s="39" t="str">
        <f>[1]!ObrasNuevas[[#This Row],[NOMBRE PROYECTO]]</f>
        <v>Maneadero entronque LT-73180 Ciprés - Cañón.</v>
      </c>
      <c r="CH244" s="39" t="str">
        <f>[1]!ObrasNuevas[[#This Row],[TIPO ELEMENTO]]</f>
        <v>Línea de Transmisión</v>
      </c>
      <c r="CI244" s="40">
        <f>IFERROR(DATE(YEAR([1]!ObrasNuevas[[#This Row],[FECHA ESTIMADA ENTRADA OPERACIÓN]]),MONTH([1]!ObrasNuevas[[#This Row],[FECHA ESTIMADA ENTRADA OPERACIÓN]]),DAY(1)),"Por definir")</f>
        <v>46661</v>
      </c>
      <c r="CJ244" s="32" t="str">
        <f>IFERROR(VLOOKUP([1]!ObrasNuevas[[#This Row],[TECNOLOGÍA]],[1]!TEC[#Data],2,FALSE),"")</f>
        <v/>
      </c>
      <c r="CK244" s="41" t="str">
        <f>[1]!ObrasNuevas[[#This Row],[MW]]</f>
        <v> </v>
      </c>
    </row>
    <row r="245" spans="84:89" x14ac:dyDescent="0.25">
      <c r="CF24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45" s="39" t="str">
        <f>[1]!ObrasNuevas[[#This Row],[NOMBRE PROYECTO]]</f>
        <v>Durazno MVAr</v>
      </c>
      <c r="CH245" s="39" t="str">
        <f>[1]!ObrasNuevas[[#This Row],[TIPO ELEMENTO]]</f>
        <v>Capacitor</v>
      </c>
      <c r="CI245" s="40">
        <f>IFERROR(DATE(YEAR([1]!ObrasNuevas[[#This Row],[FECHA ESTIMADA ENTRADA OPERACIÓN]]),MONTH([1]!ObrasNuevas[[#This Row],[FECHA ESTIMADA ENTRADA OPERACIÓN]]),DAY(1)),"Por definir")</f>
        <v>46692</v>
      </c>
      <c r="CJ245" s="32" t="str">
        <f>IFERROR(VLOOKUP([1]!ObrasNuevas[[#This Row],[TECNOLOGÍA]],[1]!TEC[#Data],2,FALSE),"")</f>
        <v/>
      </c>
      <c r="CK245" s="41" t="str">
        <f>[1]!ObrasNuevas[[#This Row],[MW]]</f>
        <v> </v>
      </c>
    </row>
    <row r="246" spans="84:89" x14ac:dyDescent="0.25">
      <c r="CF24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46" s="39" t="str">
        <f>[1]!ObrasNuevas[[#This Row],[NOMBRE PROYECTO]]</f>
        <v>Francisco Villa MVAr</v>
      </c>
      <c r="CH246" s="39" t="str">
        <f>[1]!ObrasNuevas[[#This Row],[TIPO ELEMENTO]]</f>
        <v>Capacitor</v>
      </c>
      <c r="CI246" s="40">
        <f>IFERROR(DATE(YEAR([1]!ObrasNuevas[[#This Row],[FECHA ESTIMADA ENTRADA OPERACIÓN]]),MONTH([1]!ObrasNuevas[[#This Row],[FECHA ESTIMADA ENTRADA OPERACIÓN]]),DAY(1)),"Por definir")</f>
        <v>46692</v>
      </c>
      <c r="CJ246" s="32" t="str">
        <f>IFERROR(VLOOKUP([1]!ObrasNuevas[[#This Row],[TECNOLOGÍA]],[1]!TEC[#Data],2,FALSE),"")</f>
        <v/>
      </c>
      <c r="CK246" s="41" t="str">
        <f>[1]!ObrasNuevas[[#This Row],[MW]]</f>
        <v> </v>
      </c>
    </row>
    <row r="247" spans="84:89" x14ac:dyDescent="0.25">
      <c r="CF24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47" s="39" t="str">
        <f>[1]!ObrasNuevas[[#This Row],[NOMBRE PROYECTO]]</f>
        <v>Lago MVAr</v>
      </c>
      <c r="CH247" s="39" t="str">
        <f>[1]!ObrasNuevas[[#This Row],[TIPO ELEMENTO]]</f>
        <v>Capacitor</v>
      </c>
      <c r="CI247" s="40">
        <f>IFERROR(DATE(YEAR([1]!ObrasNuevas[[#This Row],[FECHA ESTIMADA ENTRADA OPERACIÓN]]),MONTH([1]!ObrasNuevas[[#This Row],[FECHA ESTIMADA ENTRADA OPERACIÓN]]),DAY(1)),"Por definir")</f>
        <v>46692</v>
      </c>
      <c r="CJ247" s="32" t="str">
        <f>IFERROR(VLOOKUP([1]!ObrasNuevas[[#This Row],[TECNOLOGÍA]],[1]!TEC[#Data],2,FALSE),"")</f>
        <v/>
      </c>
      <c r="CK247" s="41" t="str">
        <f>[1]!ObrasNuevas[[#This Row],[MW]]</f>
        <v> </v>
      </c>
    </row>
    <row r="248" spans="84:89" x14ac:dyDescent="0.25">
      <c r="CF24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48" s="39" t="str">
        <f>[1]!ObrasNuevas[[#This Row],[NOMBRE PROYECTO]]</f>
        <v>Seminario MVAr</v>
      </c>
      <c r="CH248" s="39" t="str">
        <f>[1]!ObrasNuevas[[#This Row],[TIPO ELEMENTO]]</f>
        <v>Capacitor</v>
      </c>
      <c r="CI248" s="40">
        <f>IFERROR(DATE(YEAR([1]!ObrasNuevas[[#This Row],[FECHA ESTIMADA ENTRADA OPERACIÓN]]),MONTH([1]!ObrasNuevas[[#This Row],[FECHA ESTIMADA ENTRADA OPERACIÓN]]),DAY(1)),"Por definir")</f>
        <v>46692</v>
      </c>
      <c r="CJ248" s="32" t="str">
        <f>IFERROR(VLOOKUP([1]!ObrasNuevas[[#This Row],[TECNOLOGÍA]],[1]!TEC[#Data],2,FALSE),"")</f>
        <v/>
      </c>
      <c r="CK248" s="41" t="str">
        <f>[1]!ObrasNuevas[[#This Row],[MW]]</f>
        <v> </v>
      </c>
    </row>
    <row r="249" spans="84:89" x14ac:dyDescent="0.25">
      <c r="CF24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49" s="39" t="str">
        <f>[1]!ObrasNuevas[[#This Row],[NOMBRE PROYECTO]]</f>
        <v>Tijuana MVAr</v>
      </c>
      <c r="CH249" s="39" t="str">
        <f>[1]!ObrasNuevas[[#This Row],[TIPO ELEMENTO]]</f>
        <v>Capacitor</v>
      </c>
      <c r="CI249" s="40">
        <f>IFERROR(DATE(YEAR([1]!ObrasNuevas[[#This Row],[FECHA ESTIMADA ENTRADA OPERACIÓN]]),MONTH([1]!ObrasNuevas[[#This Row],[FECHA ESTIMADA ENTRADA OPERACIÓN]]),DAY(1)),"Por definir")</f>
        <v>46692</v>
      </c>
      <c r="CJ249" s="32" t="str">
        <f>IFERROR(VLOOKUP([1]!ObrasNuevas[[#This Row],[TECNOLOGÍA]],[1]!TEC[#Data],2,FALSE),"")</f>
        <v/>
      </c>
      <c r="CK249" s="41" t="str">
        <f>[1]!ObrasNuevas[[#This Row],[MW]]</f>
        <v> </v>
      </c>
    </row>
    <row r="250" spans="84:89" x14ac:dyDescent="0.25">
      <c r="CF25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50" s="39" t="str">
        <f>[1]!ObrasNuevas[[#This Row],[NOMBRE PROYECTO]]</f>
        <v>Joya MVAr</v>
      </c>
      <c r="CH250" s="39" t="str">
        <f>[1]!ObrasNuevas[[#This Row],[TIPO ELEMENTO]]</f>
        <v>Capacitor</v>
      </c>
      <c r="CI250" s="40">
        <f>IFERROR(DATE(YEAR([1]!ObrasNuevas[[#This Row],[FECHA ESTIMADA ENTRADA OPERACIÓN]]),MONTH([1]!ObrasNuevas[[#This Row],[FECHA ESTIMADA ENTRADA OPERACIÓN]]),DAY(1)),"Por definir")</f>
        <v>46692</v>
      </c>
      <c r="CJ250" s="32" t="str">
        <f>IFERROR(VLOOKUP([1]!ObrasNuevas[[#This Row],[TECNOLOGÍA]],[1]!TEC[#Data],2,FALSE),"")</f>
        <v/>
      </c>
      <c r="CK250" s="41" t="str">
        <f>[1]!ObrasNuevas[[#This Row],[MW]]</f>
        <v> </v>
      </c>
    </row>
    <row r="251" spans="84:89" x14ac:dyDescent="0.25">
      <c r="CF25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51" s="39" t="str">
        <f>[1]!ObrasNuevas[[#This Row],[NOMBRE PROYECTO]]</f>
        <v>Panamericana MVAr</v>
      </c>
      <c r="CH251" s="39" t="str">
        <f>[1]!ObrasNuevas[[#This Row],[TIPO ELEMENTO]]</f>
        <v>Capacitor</v>
      </c>
      <c r="CI251" s="40">
        <f>IFERROR(DATE(YEAR([1]!ObrasNuevas[[#This Row],[FECHA ESTIMADA ENTRADA OPERACIÓN]]),MONTH([1]!ObrasNuevas[[#This Row],[FECHA ESTIMADA ENTRADA OPERACIÓN]]),DAY(1)),"Por definir")</f>
        <v>46692</v>
      </c>
      <c r="CJ251" s="32" t="str">
        <f>IFERROR(VLOOKUP([1]!ObrasNuevas[[#This Row],[TECNOLOGÍA]],[1]!TEC[#Data],2,FALSE),"")</f>
        <v/>
      </c>
      <c r="CK251" s="41" t="str">
        <f>[1]!ObrasNuevas[[#This Row],[MW]]</f>
        <v> </v>
      </c>
    </row>
    <row r="252" spans="84:89" x14ac:dyDescent="0.25">
      <c r="CF25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52" s="39" t="str">
        <f>[1]!ObrasNuevas[[#This Row],[NOMBRE PROYECTO]]</f>
        <v>Popotla MVAr</v>
      </c>
      <c r="CH252" s="39" t="str">
        <f>[1]!ObrasNuevas[[#This Row],[TIPO ELEMENTO]]</f>
        <v>Capacitor</v>
      </c>
      <c r="CI252" s="40">
        <f>IFERROR(DATE(YEAR([1]!ObrasNuevas[[#This Row],[FECHA ESTIMADA ENTRADA OPERACIÓN]]),MONTH([1]!ObrasNuevas[[#This Row],[FECHA ESTIMADA ENTRADA OPERACIÓN]]),DAY(1)),"Por definir")</f>
        <v>46692</v>
      </c>
      <c r="CJ252" s="32" t="str">
        <f>IFERROR(VLOOKUP([1]!ObrasNuevas[[#This Row],[TECNOLOGÍA]],[1]!TEC[#Data],2,FALSE),"")</f>
        <v/>
      </c>
      <c r="CK252" s="41" t="str">
        <f>[1]!ObrasNuevas[[#This Row],[MW]]</f>
        <v> </v>
      </c>
    </row>
    <row r="253" spans="84:89" x14ac:dyDescent="0.25">
      <c r="CF25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53" s="39" t="str">
        <f>[1]!ObrasNuevas[[#This Row],[NOMBRE PROYECTO]]</f>
        <v>San Quintín STATCOM</v>
      </c>
      <c r="CH253" s="39" t="str">
        <f>[1]!ObrasNuevas[[#This Row],[TIPO ELEMENTO]]</f>
        <v>STATCOM</v>
      </c>
      <c r="CI253" s="40">
        <f>IFERROR(DATE(YEAR([1]!ObrasNuevas[[#This Row],[FECHA ESTIMADA ENTRADA OPERACIÓN]]),MONTH([1]!ObrasNuevas[[#This Row],[FECHA ESTIMADA ENTRADA OPERACIÓN]]),DAY(1)),"Por definir")</f>
        <v>46722</v>
      </c>
      <c r="CJ253" s="32" t="str">
        <f>IFERROR(VLOOKUP([1]!ObrasNuevas[[#This Row],[TECNOLOGÍA]],[1]!TEC[#Data],2,FALSE),"")</f>
        <v/>
      </c>
      <c r="CK253" s="41" t="str">
        <f>[1]!ObrasNuevas[[#This Row],[MW]]</f>
        <v> </v>
      </c>
    </row>
    <row r="254" spans="84:89" x14ac:dyDescent="0.25">
      <c r="CF25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54" s="39" t="str">
        <f>[1]!ObrasNuevas[[#This Row],[NOMBRE PROYECTO]]</f>
        <v>Central Fotovoltaica Puerto Peñasco Secuencia III</v>
      </c>
      <c r="CH254" s="39" t="str">
        <f>[1]!ObrasNuevas[[#This Row],[TIPO ELEMENTO]]</f>
        <v>Central Eléctrica</v>
      </c>
      <c r="CI254" s="40">
        <f>IFERROR(DATE(YEAR([1]!ObrasNuevas[[#This Row],[FECHA ESTIMADA ENTRADA OPERACIÓN]]),MONTH([1]!ObrasNuevas[[#This Row],[FECHA ESTIMADA ENTRADA OPERACIÓN]]),DAY(1)),"Por definir")</f>
        <v>46722</v>
      </c>
      <c r="CJ254" s="32" t="str">
        <f>IFERROR(VLOOKUP([1]!ObrasNuevas[[#This Row],[TECNOLOGÍA]],[1]!TEC[#Data],2,FALSE),"")</f>
        <v>FV</v>
      </c>
      <c r="CK254" s="41" t="str">
        <f>[1]!ObrasNuevas[[#This Row],[MW]]</f>
        <v>300.00</v>
      </c>
    </row>
    <row r="255" spans="84:89" x14ac:dyDescent="0.25">
      <c r="CF25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55" s="39" t="str">
        <f>[1]!ObrasNuevas[[#This Row],[NOMBRE PROYECTO]]</f>
        <v>Lomas Banco 3</v>
      </c>
      <c r="CH255" s="39" t="str">
        <f>[1]!ObrasNuevas[[#This Row],[TIPO ELEMENTO]]</f>
        <v>Banco de Transformación</v>
      </c>
      <c r="CI255" s="40">
        <f>IFERROR(DATE(YEAR([1]!ObrasNuevas[[#This Row],[FECHA ESTIMADA ENTRADA OPERACIÓN]]),MONTH([1]!ObrasNuevas[[#This Row],[FECHA ESTIMADA ENTRADA OPERACIÓN]]),DAY(1)),"Por definir")</f>
        <v>46722</v>
      </c>
      <c r="CJ255" s="32" t="str">
        <f>IFERROR(VLOOKUP([1]!ObrasNuevas[[#This Row],[TECNOLOGÍA]],[1]!TEC[#Data],2,FALSE),"")</f>
        <v/>
      </c>
      <c r="CK255" s="41" t="str">
        <f>[1]!ObrasNuevas[[#This Row],[MW]]</f>
        <v> </v>
      </c>
    </row>
    <row r="256" spans="84:89" x14ac:dyDescent="0.25">
      <c r="CF25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56" s="39" t="str">
        <f>[1]!ObrasNuevas[[#This Row],[NOMBRE PROYECTO]]</f>
        <v>Rubí entronque LT-63270 Cárdenas - Guerrero</v>
      </c>
      <c r="CH256" s="39" t="str">
        <f>[1]!ObrasNuevas[[#This Row],[TIPO ELEMENTO]]</f>
        <v>Línea de Transmisión</v>
      </c>
      <c r="CI256" s="40">
        <f>IFERROR(DATE(YEAR([1]!ObrasNuevas[[#This Row],[FECHA ESTIMADA ENTRADA OPERACIÓN]]),MONTH([1]!ObrasNuevas[[#This Row],[FECHA ESTIMADA ENTRADA OPERACIÓN]]),DAY(1)),"Por definir")</f>
        <v>46784</v>
      </c>
      <c r="CJ256" s="32" t="str">
        <f>IFERROR(VLOOKUP([1]!ObrasNuevas[[#This Row],[TECNOLOGÍA]],[1]!TEC[#Data],2,FALSE),"")</f>
        <v/>
      </c>
      <c r="CK256" s="41" t="str">
        <f>[1]!ObrasNuevas[[#This Row],[MW]]</f>
        <v> </v>
      </c>
    </row>
    <row r="257" spans="84:89" x14ac:dyDescent="0.25">
      <c r="CF25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57" s="39" t="str">
        <f>[1]!ObrasNuevas[[#This Row],[NOMBRE PROYECTO]]</f>
        <v>El Arrajal Banco 1</v>
      </c>
      <c r="CH257" s="39" t="str">
        <f>[1]!ObrasNuevas[[#This Row],[TIPO ELEMENTO]]</f>
        <v>Banco de Transformación</v>
      </c>
      <c r="CI257" s="40">
        <f>IFERROR(DATE(YEAR([1]!ObrasNuevas[[#This Row],[FECHA ESTIMADA ENTRADA OPERACIÓN]]),MONTH([1]!ObrasNuevas[[#This Row],[FECHA ESTIMADA ENTRADA OPERACIÓN]]),DAY(1)),"Por definir")</f>
        <v>46844</v>
      </c>
      <c r="CJ257" s="32" t="str">
        <f>IFERROR(VLOOKUP([1]!ObrasNuevas[[#This Row],[TECNOLOGÍA]],[1]!TEC[#Data],2,FALSE),"")</f>
        <v/>
      </c>
      <c r="CK257" s="41" t="str">
        <f>[1]!ObrasNuevas[[#This Row],[MW]]</f>
        <v> </v>
      </c>
    </row>
    <row r="258" spans="84:89" x14ac:dyDescent="0.25">
      <c r="CF25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58" s="39" t="str">
        <f>[1]!ObrasNuevas[[#This Row],[NOMBRE PROYECTO]]</f>
        <v>Valle Potencia</v>
      </c>
      <c r="CH258" s="39" t="str">
        <f>[1]!ObrasNuevas[[#This Row],[TIPO ELEMENTO]]</f>
        <v>Subestación Eléctrica</v>
      </c>
      <c r="CI258" s="40">
        <f>IFERROR(DATE(YEAR([1]!ObrasNuevas[[#This Row],[FECHA ESTIMADA ENTRADA OPERACIÓN]]),MONTH([1]!ObrasNuevas[[#This Row],[FECHA ESTIMADA ENTRADA OPERACIÓN]]),DAY(1)),"Por definir")</f>
        <v>46844</v>
      </c>
      <c r="CJ258" s="32" t="str">
        <f>IFERROR(VLOOKUP([1]!ObrasNuevas[[#This Row],[TECNOLOGÍA]],[1]!TEC[#Data],2,FALSE),"")</f>
        <v/>
      </c>
      <c r="CK258" s="41" t="str">
        <f>[1]!ObrasNuevas[[#This Row],[MW]]</f>
        <v> </v>
      </c>
    </row>
    <row r="259" spans="84:89" x14ac:dyDescent="0.25">
      <c r="CF25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59" s="39" t="str">
        <f>[1]!ObrasNuevas[[#This Row],[NOMBRE PROYECTO]]</f>
        <v>Alamar Banco 1</v>
      </c>
      <c r="CH259" s="39" t="str">
        <f>[1]!ObrasNuevas[[#This Row],[TIPO ELEMENTO]]</f>
        <v>Subestación Eléctrica</v>
      </c>
      <c r="CI259" s="40">
        <f>IFERROR(DATE(YEAR([1]!ObrasNuevas[[#This Row],[FECHA ESTIMADA ENTRADA OPERACIÓN]]),MONTH([1]!ObrasNuevas[[#This Row],[FECHA ESTIMADA ENTRADA OPERACIÓN]]),DAY(1)),"Por definir")</f>
        <v>46844</v>
      </c>
      <c r="CJ259" s="32" t="str">
        <f>IFERROR(VLOOKUP([1]!ObrasNuevas[[#This Row],[TECNOLOGÍA]],[1]!TEC[#Data],2,FALSE),"")</f>
        <v/>
      </c>
      <c r="CK259" s="41" t="str">
        <f>[1]!ObrasNuevas[[#This Row],[MW]]</f>
        <v> </v>
      </c>
    </row>
    <row r="260" spans="84:89" x14ac:dyDescent="0.25">
      <c r="CF26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60" s="39" t="str">
        <f>[1]!ObrasNuevas[[#This Row],[NOMBRE PROYECTO]]</f>
        <v>Durazno Banco 2</v>
      </c>
      <c r="CH260" s="39" t="str">
        <f>[1]!ObrasNuevas[[#This Row],[TIPO ELEMENTO]]</f>
        <v>Banco de Transformación</v>
      </c>
      <c r="CI260" s="40">
        <f>IFERROR(DATE(YEAR([1]!ObrasNuevas[[#This Row],[FECHA ESTIMADA ENTRADA OPERACIÓN]]),MONTH([1]!ObrasNuevas[[#This Row],[FECHA ESTIMADA ENTRADA OPERACIÓN]]),DAY(1)),"Por definir")</f>
        <v>46844</v>
      </c>
      <c r="CJ260" s="32" t="str">
        <f>IFERROR(VLOOKUP([1]!ObrasNuevas[[#This Row],[TECNOLOGÍA]],[1]!TEC[#Data],2,FALSE),"")</f>
        <v/>
      </c>
      <c r="CK260" s="41" t="str">
        <f>[1]!ObrasNuevas[[#This Row],[MW]]</f>
        <v> </v>
      </c>
    </row>
    <row r="261" spans="84:89" x14ac:dyDescent="0.25">
      <c r="CF26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61" s="39" t="str">
        <f>[1]!ObrasNuevas[[#This Row],[NOMBRE PROYECTO]]</f>
        <v>Metropoli Banco 5</v>
      </c>
      <c r="CH261" s="39" t="str">
        <f>[1]!ObrasNuevas[[#This Row],[TIPO ELEMENTO]]</f>
        <v>Banco de Transformación</v>
      </c>
      <c r="CI261" s="40">
        <f>IFERROR(DATE(YEAR([1]!ObrasNuevas[[#This Row],[FECHA ESTIMADA ENTRADA OPERACIÓN]]),MONTH([1]!ObrasNuevas[[#This Row],[FECHA ESTIMADA ENTRADA OPERACIÓN]]),DAY(1)),"Por definir")</f>
        <v>47088</v>
      </c>
      <c r="CJ261" s="32" t="str">
        <f>IFERROR(VLOOKUP([1]!ObrasNuevas[[#This Row],[TECNOLOGÍA]],[1]!TEC[#Data],2,FALSE),"")</f>
        <v/>
      </c>
      <c r="CK261" s="41" t="str">
        <f>[1]!ObrasNuevas[[#This Row],[MW]]</f>
        <v> </v>
      </c>
    </row>
    <row r="262" spans="84:89" x14ac:dyDescent="0.25">
      <c r="CF26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62" s="39" t="str">
        <f>[1]!ObrasNuevas[[#This Row],[NOMBRE PROYECTO]]</f>
        <v>Panamericana Potencia Banco 4</v>
      </c>
      <c r="CH262" s="39" t="str">
        <f>[1]!ObrasNuevas[[#This Row],[TIPO ELEMENTO]]</f>
        <v>Banco de Transformación</v>
      </c>
      <c r="CI262" s="40">
        <f>IFERROR(DATE(YEAR([1]!ObrasNuevas[[#This Row],[FECHA ESTIMADA ENTRADA OPERACIÓN]]),MONTH([1]!ObrasNuevas[[#This Row],[FECHA ESTIMADA ENTRADA OPERACIÓN]]),DAY(1)),"Por definir")</f>
        <v>47178</v>
      </c>
      <c r="CJ262" s="32" t="str">
        <f>IFERROR(VLOOKUP([1]!ObrasNuevas[[#This Row],[TECNOLOGÍA]],[1]!TEC[#Data],2,FALSE),"")</f>
        <v/>
      </c>
      <c r="CK262" s="41" t="str">
        <f>[1]!ObrasNuevas[[#This Row],[MW]]</f>
        <v> </v>
      </c>
    </row>
    <row r="263" spans="84:89" x14ac:dyDescent="0.25">
      <c r="CF26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63" s="39" t="str">
        <f>[1]!ObrasNuevas[[#This Row],[NOMBRE PROYECTO]]</f>
        <v>Tijuana I Banco 5</v>
      </c>
      <c r="CH263" s="39" t="str">
        <f>[1]!ObrasNuevas[[#This Row],[TIPO ELEMENTO]]</f>
        <v>Banco de Transformación</v>
      </c>
      <c r="CI263" s="40">
        <f>IFERROR(DATE(YEAR([1]!ObrasNuevas[[#This Row],[FECHA ESTIMADA ENTRADA OPERACIÓN]]),MONTH([1]!ObrasNuevas[[#This Row],[FECHA ESTIMADA ENTRADA OPERACIÓN]]),DAY(1)),"Por definir")</f>
        <v>47178</v>
      </c>
      <c r="CJ263" s="32" t="str">
        <f>IFERROR(VLOOKUP([1]!ObrasNuevas[[#This Row],[TECNOLOGÍA]],[1]!TEC[#Data],2,FALSE),"")</f>
        <v/>
      </c>
      <c r="CK263" s="41" t="str">
        <f>[1]!ObrasNuevas[[#This Row],[MW]]</f>
        <v> </v>
      </c>
    </row>
    <row r="264" spans="84:89" x14ac:dyDescent="0.25">
      <c r="CF26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64" s="39" t="str">
        <f>[1]!ObrasNuevas[[#This Row],[NOMBRE PROYECTO]]</f>
        <v>Paredones Potencia</v>
      </c>
      <c r="CH264" s="39" t="str">
        <f>[1]!ObrasNuevas[[#This Row],[TIPO ELEMENTO]]</f>
        <v>Subestación Eléctrica</v>
      </c>
      <c r="CI264" s="40">
        <f>IFERROR(DATE(YEAR([1]!ObrasNuevas[[#This Row],[FECHA ESTIMADA ENTRADA OPERACIÓN]]),MONTH([1]!ObrasNuevas[[#This Row],[FECHA ESTIMADA ENTRADA OPERACIÓN]]),DAY(1)),"Por definir")</f>
        <v>47209</v>
      </c>
      <c r="CJ264" s="32" t="str">
        <f>IFERROR(VLOOKUP([1]!ObrasNuevas[[#This Row],[TECNOLOGÍA]],[1]!TEC[#Data],2,FALSE),"")</f>
        <v/>
      </c>
      <c r="CK264" s="41" t="str">
        <f>[1]!ObrasNuevas[[#This Row],[MW]]</f>
        <v> </v>
      </c>
    </row>
    <row r="265" spans="84:89" x14ac:dyDescent="0.25">
      <c r="CF26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65" s="39" t="str">
        <f>[1]!ObrasNuevas[[#This Row],[NOMBRE PROYECTO]]</f>
        <v>Valle Dorado</v>
      </c>
      <c r="CH265" s="39" t="str">
        <f>[1]!ObrasNuevas[[#This Row],[TIPO ELEMENTO]]</f>
        <v>Subestación Eléctrica</v>
      </c>
      <c r="CI265" s="40">
        <f>IFERROR(DATE(YEAR([1]!ObrasNuevas[[#This Row],[FECHA ESTIMADA ENTRADA OPERACIÓN]]),MONTH([1]!ObrasNuevas[[#This Row],[FECHA ESTIMADA ENTRADA OPERACIÓN]]),DAY(1)),"Por definir")</f>
        <v>47209</v>
      </c>
      <c r="CJ265" s="32" t="str">
        <f>IFERROR(VLOOKUP([1]!ObrasNuevas[[#This Row],[TECNOLOGÍA]],[1]!TEC[#Data],2,FALSE),"")</f>
        <v/>
      </c>
      <c r="CK265" s="41" t="str">
        <f>[1]!ObrasNuevas[[#This Row],[MW]]</f>
        <v> </v>
      </c>
    </row>
    <row r="266" spans="84:89" x14ac:dyDescent="0.25">
      <c r="CF26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66" s="39" t="str">
        <f>[1]!ObrasNuevas[[#This Row],[NOMBRE PROYECTO]]</f>
        <v>Chapultepec entronque LT-93310 Cerro Prieto Dos - San Luis Rey</v>
      </c>
      <c r="CH266" s="39" t="str">
        <f>[1]!ObrasNuevas[[#This Row],[TIPO ELEMENTO]]</f>
        <v>Línea de Transmisión</v>
      </c>
      <c r="CI266" s="40">
        <f>IFERROR(DATE(YEAR([1]!ObrasNuevas[[#This Row],[FECHA ESTIMADA ENTRADA OPERACIÓN]]),MONTH([1]!ObrasNuevas[[#This Row],[FECHA ESTIMADA ENTRADA OPERACIÓN]]),DAY(1)),"Por definir")</f>
        <v>47453</v>
      </c>
      <c r="CJ266" s="32" t="str">
        <f>IFERROR(VLOOKUP([1]!ObrasNuevas[[#This Row],[TECNOLOGÍA]],[1]!TEC[#Data],2,FALSE),"")</f>
        <v/>
      </c>
      <c r="CK266" s="41" t="str">
        <f>[1]!ObrasNuevas[[#This Row],[MW]]</f>
        <v> </v>
      </c>
    </row>
    <row r="267" spans="84:89" x14ac:dyDescent="0.25">
      <c r="CF26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67" s="39" t="str">
        <f>[1]!ObrasNuevas[[#This Row],[NOMBRE PROYECTO]]</f>
        <v>Tecnológico modernización de barras</v>
      </c>
      <c r="CH267" s="39" t="str">
        <f>[1]!ObrasNuevas[[#This Row],[TIPO ELEMENTO]]</f>
        <v>Subestación Eléctrica</v>
      </c>
      <c r="CI267" s="40">
        <f>IFERROR(DATE(YEAR([1]!ObrasNuevas[[#This Row],[FECHA ESTIMADA ENTRADA OPERACIÓN]]),MONTH([1]!ObrasNuevas[[#This Row],[FECHA ESTIMADA ENTRADA OPERACIÓN]]),DAY(1)),"Por definir")</f>
        <v>47453</v>
      </c>
      <c r="CJ267" s="32" t="str">
        <f>IFERROR(VLOOKUP([1]!ObrasNuevas[[#This Row],[TECNOLOGÍA]],[1]!TEC[#Data],2,FALSE),"")</f>
        <v/>
      </c>
      <c r="CK267" s="41" t="str">
        <f>[1]!ObrasNuevas[[#This Row],[MW]]</f>
        <v> </v>
      </c>
    </row>
    <row r="268" spans="84:89" x14ac:dyDescent="0.25">
      <c r="CF26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Norte</v>
      </c>
      <c r="CG268" s="39" t="str">
        <f>[1]!ObrasNuevas[[#This Row],[NOMBRE PROYECTO]]</f>
        <v>Toreo Banco 1</v>
      </c>
      <c r="CH268" s="39" t="str">
        <f>[1]!ObrasNuevas[[#This Row],[TIPO ELEMENTO]]</f>
        <v>Subestación Eléctrica</v>
      </c>
      <c r="CI268" s="40">
        <f>IFERROR(DATE(YEAR([1]!ObrasNuevas[[#This Row],[FECHA ESTIMADA ENTRADA OPERACIÓN]]),MONTH([1]!ObrasNuevas[[#This Row],[FECHA ESTIMADA ENTRADA OPERACIÓN]]),DAY(1)),"Por definir")</f>
        <v>47939</v>
      </c>
      <c r="CJ268" s="32" t="str">
        <f>IFERROR(VLOOKUP([1]!ObrasNuevas[[#This Row],[TECNOLOGÍA]],[1]!TEC[#Data],2,FALSE),"")</f>
        <v/>
      </c>
      <c r="CK268" s="41" t="str">
        <f>[1]!ObrasNuevas[[#This Row],[MW]]</f>
        <v> </v>
      </c>
    </row>
    <row r="269" spans="84:89" x14ac:dyDescent="0.25">
      <c r="CF26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Sur</v>
      </c>
      <c r="CG269" s="39" t="str">
        <f>[1]!ObrasNuevas[[#This Row],[NOMBRE PROYECTO]]</f>
        <v>Bledales MVAr</v>
      </c>
      <c r="CH269" s="39" t="str">
        <f>[1]!ObrasNuevas[[#This Row],[TIPO ELEMENTO]]</f>
        <v>Capacitor</v>
      </c>
      <c r="CI269" s="40">
        <f>IFERROR(DATE(YEAR([1]!ObrasNuevas[[#This Row],[FECHA ESTIMADA ENTRADA OPERACIÓN]]),MONTH([1]!ObrasNuevas[[#This Row],[FECHA ESTIMADA ENTRADA OPERACIÓN]]),DAY(1)),"Por definir")</f>
        <v>45962</v>
      </c>
      <c r="CJ269" s="32" t="str">
        <f>IFERROR(VLOOKUP([1]!ObrasNuevas[[#This Row],[TECNOLOGÍA]],[1]!TEC[#Data],2,FALSE),"")</f>
        <v/>
      </c>
      <c r="CK269" s="41" t="str">
        <f>[1]!ObrasNuevas[[#This Row],[MW]]</f>
        <v> </v>
      </c>
    </row>
    <row r="270" spans="84:89" x14ac:dyDescent="0.25">
      <c r="CF27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Sur</v>
      </c>
      <c r="CG270" s="39" t="str">
        <f>[1]!ObrasNuevas[[#This Row],[NOMBRE PROYECTO]]</f>
        <v>Subestación Buenavista</v>
      </c>
      <c r="CH270" s="39" t="str">
        <f>[1]!ObrasNuevas[[#This Row],[TIPO ELEMENTO]]</f>
        <v>Subestación Eléctrica</v>
      </c>
      <c r="CI270" s="40">
        <f>IFERROR(DATE(YEAR([1]!ObrasNuevas[[#This Row],[FECHA ESTIMADA ENTRADA OPERACIÓN]]),MONTH([1]!ObrasNuevas[[#This Row],[FECHA ESTIMADA ENTRADA OPERACIÓN]]),DAY(1)),"Por definir")</f>
        <v>45992</v>
      </c>
      <c r="CJ270" s="32" t="str">
        <f>IFERROR(VLOOKUP([1]!ObrasNuevas[[#This Row],[TECNOLOGÍA]],[1]!TEC[#Data],2,FALSE),"")</f>
        <v/>
      </c>
      <c r="CK270" s="41" t="str">
        <f>[1]!ObrasNuevas[[#This Row],[MW]]</f>
        <v> </v>
      </c>
    </row>
    <row r="271" spans="84:89" x14ac:dyDescent="0.25">
      <c r="CF27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Sur</v>
      </c>
      <c r="CG271" s="39" t="str">
        <f>[1]!ObrasNuevas[[#This Row],[NOMBRE PROYECTO]]</f>
        <v>Ciclo Combinado La Paz</v>
      </c>
      <c r="CH271" s="39" t="str">
        <f>[1]!ObrasNuevas[[#This Row],[TIPO ELEMENTO]]</f>
        <v>Central Eléctrica</v>
      </c>
      <c r="CI271" s="40">
        <f>IFERROR(DATE(YEAR([1]!ObrasNuevas[[#This Row],[FECHA ESTIMADA ENTRADA OPERACIÓN]]),MONTH([1]!ObrasNuevas[[#This Row],[FECHA ESTIMADA ENTRADA OPERACIÓN]]),DAY(1)),"Por definir")</f>
        <v>46266</v>
      </c>
      <c r="CJ271" s="32" t="str">
        <f>IFERROR(VLOOKUP([1]!ObrasNuevas[[#This Row],[TECNOLOGÍA]],[1]!TEC[#Data],2,FALSE),"")</f>
        <v>CI</v>
      </c>
      <c r="CK271" s="41">
        <f>[1]!ObrasNuevas[[#This Row],[MW]]</f>
        <v>183.9</v>
      </c>
    </row>
    <row r="272" spans="84:89" x14ac:dyDescent="0.25">
      <c r="CF27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Sur</v>
      </c>
      <c r="CG272" s="39" t="str">
        <f>[1]!ObrasNuevas[[#This Row],[NOMBRE PROYECTO]]</f>
        <v>Camino Real MVAr</v>
      </c>
      <c r="CH272" s="39" t="str">
        <f>[1]!ObrasNuevas[[#This Row],[TIPO ELEMENTO]]</f>
        <v>Capacitor</v>
      </c>
      <c r="CI272" s="40">
        <f>IFERROR(DATE(YEAR([1]!ObrasNuevas[[#This Row],[FECHA ESTIMADA ENTRADA OPERACIÓN]]),MONTH([1]!ObrasNuevas[[#This Row],[FECHA ESTIMADA ENTRADA OPERACIÓN]]),DAY(1)),"Por definir")</f>
        <v>46419</v>
      </c>
      <c r="CJ272" s="32" t="str">
        <f>IFERROR(VLOOKUP([1]!ObrasNuevas[[#This Row],[TECNOLOGÍA]],[1]!TEC[#Data],2,FALSE),"")</f>
        <v/>
      </c>
      <c r="CK272" s="41" t="str">
        <f>[1]!ObrasNuevas[[#This Row],[MW]]</f>
        <v> </v>
      </c>
    </row>
    <row r="273" spans="84:89" x14ac:dyDescent="0.25">
      <c r="CF27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Sur</v>
      </c>
      <c r="CG273" s="39" t="str">
        <f>[1]!ObrasNuevas[[#This Row],[NOMBRE PROYECTO]]</f>
        <v>Santiago MAVr</v>
      </c>
      <c r="CH273" s="39" t="str">
        <f>[1]!ObrasNuevas[[#This Row],[TIPO ELEMENTO]]</f>
        <v>Capacitor</v>
      </c>
      <c r="CI273" s="40">
        <f>IFERROR(DATE(YEAR([1]!ObrasNuevas[[#This Row],[FECHA ESTIMADA ENTRADA OPERACIÓN]]),MONTH([1]!ObrasNuevas[[#This Row],[FECHA ESTIMADA ENTRADA OPERACIÓN]]),DAY(1)),"Por definir")</f>
        <v>46539</v>
      </c>
      <c r="CJ273" s="32" t="str">
        <f>IFERROR(VLOOKUP([1]!ObrasNuevas[[#This Row],[TECNOLOGÍA]],[1]!TEC[#Data],2,FALSE),"")</f>
        <v/>
      </c>
      <c r="CK273" s="41" t="str">
        <f>[1]!ObrasNuevas[[#This Row],[MW]]</f>
        <v> </v>
      </c>
    </row>
    <row r="274" spans="84:89" x14ac:dyDescent="0.25">
      <c r="CF27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Sur</v>
      </c>
      <c r="CG274" s="39" t="str">
        <f>[1]!ObrasNuevas[[#This Row],[NOMBRE PROYECTO]]</f>
        <v>Loreto MVAr</v>
      </c>
      <c r="CH274" s="39" t="str">
        <f>[1]!ObrasNuevas[[#This Row],[TIPO ELEMENTO]]</f>
        <v>Capacitor</v>
      </c>
      <c r="CI274" s="40">
        <f>IFERROR(DATE(YEAR([1]!ObrasNuevas[[#This Row],[FECHA ESTIMADA ENTRADA OPERACIÓN]]),MONTH([1]!ObrasNuevas[[#This Row],[FECHA ESTIMADA ENTRADA OPERACIÓN]]),DAY(1)),"Por definir")</f>
        <v>46600</v>
      </c>
      <c r="CJ274" s="32" t="str">
        <f>IFERROR(VLOOKUP([1]!ObrasNuevas[[#This Row],[TECNOLOGÍA]],[1]!TEC[#Data],2,FALSE),"")</f>
        <v/>
      </c>
      <c r="CK274" s="41" t="str">
        <f>[1]!ObrasNuevas[[#This Row],[MW]]</f>
        <v> </v>
      </c>
    </row>
    <row r="275" spans="84:89" x14ac:dyDescent="0.25">
      <c r="CF27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Sur</v>
      </c>
      <c r="CG275" s="39" t="str">
        <f>[1]!ObrasNuevas[[#This Row],[NOMBRE PROYECTO]]</f>
        <v>Buena Vista MVAr</v>
      </c>
      <c r="CH275" s="39" t="str">
        <f>[1]!ObrasNuevas[[#This Row],[TIPO ELEMENTO]]</f>
        <v>Capacitor</v>
      </c>
      <c r="CI275" s="40">
        <f>IFERROR(DATE(YEAR([1]!ObrasNuevas[[#This Row],[FECHA ESTIMADA ENTRADA OPERACIÓN]]),MONTH([1]!ObrasNuevas[[#This Row],[FECHA ESTIMADA ENTRADA OPERACIÓN]]),DAY(1)),"Por definir")</f>
        <v>46722</v>
      </c>
      <c r="CJ275" s="32" t="str">
        <f>IFERROR(VLOOKUP([1]!ObrasNuevas[[#This Row],[TECNOLOGÍA]],[1]!TEC[#Data],2,FALSE),"")</f>
        <v/>
      </c>
      <c r="CK275" s="41" t="str">
        <f>[1]!ObrasNuevas[[#This Row],[MW]]</f>
        <v> </v>
      </c>
    </row>
    <row r="276" spans="84:89" x14ac:dyDescent="0.25">
      <c r="CF27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Sur</v>
      </c>
      <c r="CG276" s="39" t="str">
        <f>[1]!ObrasNuevas[[#This Row],[NOMBRE PROYECTO]]</f>
        <v>Monte Real MVAr</v>
      </c>
      <c r="CH276" s="39" t="str">
        <f>[1]!ObrasNuevas[[#This Row],[TIPO ELEMENTO]]</f>
        <v>Capacitor</v>
      </c>
      <c r="CI276" s="40">
        <f>IFERROR(DATE(YEAR([1]!ObrasNuevas[[#This Row],[FECHA ESTIMADA ENTRADA OPERACIÓN]]),MONTH([1]!ObrasNuevas[[#This Row],[FECHA ESTIMADA ENTRADA OPERACIÓN]]),DAY(1)),"Por definir")</f>
        <v>46722</v>
      </c>
      <c r="CJ276" s="32" t="str">
        <f>IFERROR(VLOOKUP([1]!ObrasNuevas[[#This Row],[TECNOLOGÍA]],[1]!TEC[#Data],2,FALSE),"")</f>
        <v/>
      </c>
      <c r="CK276" s="41" t="str">
        <f>[1]!ObrasNuevas[[#This Row],[MW]]</f>
        <v> </v>
      </c>
    </row>
    <row r="277" spans="84:89" x14ac:dyDescent="0.25">
      <c r="CF27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Sur</v>
      </c>
      <c r="CG277" s="39" t="str">
        <f>[1]!ObrasNuevas[[#This Row],[NOMBRE PROYECTO]]</f>
        <v>Villa Constitución STATCOM</v>
      </c>
      <c r="CH277" s="39" t="str">
        <f>[1]!ObrasNuevas[[#This Row],[TIPO ELEMENTO]]</f>
        <v>STATCOM</v>
      </c>
      <c r="CI277" s="40">
        <f>IFERROR(DATE(YEAR([1]!ObrasNuevas[[#This Row],[FECHA ESTIMADA ENTRADA OPERACIÓN]]),MONTH([1]!ObrasNuevas[[#This Row],[FECHA ESTIMADA ENTRADA OPERACIÓN]]),DAY(1)),"Por definir")</f>
        <v>46844</v>
      </c>
      <c r="CJ277" s="32" t="str">
        <f>IFERROR(VLOOKUP([1]!ObrasNuevas[[#This Row],[TECNOLOGÍA]],[1]!TEC[#Data],2,FALSE),"")</f>
        <v/>
      </c>
      <c r="CK277" s="41" t="str">
        <f>[1]!ObrasNuevas[[#This Row],[MW]]</f>
        <v> </v>
      </c>
    </row>
    <row r="278" spans="84:89" x14ac:dyDescent="0.25">
      <c r="CF27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Sur</v>
      </c>
      <c r="CG278" s="39" t="str">
        <f>[1]!ObrasNuevas[[#This Row],[NOMBRE PROYECTO]]</f>
        <v>LT El Palmar 73BS0 Monte real</v>
      </c>
      <c r="CH278" s="39" t="str">
        <f>[1]!ObrasNuevas[[#This Row],[TIPO ELEMENTO]]</f>
        <v>Línea de Transmisión</v>
      </c>
      <c r="CI278" s="40">
        <f>IFERROR(DATE(YEAR([1]!ObrasNuevas[[#This Row],[FECHA ESTIMADA ENTRADA OPERACIÓN]]),MONTH([1]!ObrasNuevas[[#This Row],[FECHA ESTIMADA ENTRADA OPERACIÓN]]),DAY(1)),"Por definir")</f>
        <v>47088</v>
      </c>
      <c r="CJ278" s="32" t="str">
        <f>IFERROR(VLOOKUP([1]!ObrasNuevas[[#This Row],[TECNOLOGÍA]],[1]!TEC[#Data],2,FALSE),"")</f>
        <v/>
      </c>
      <c r="CK278" s="41" t="str">
        <f>[1]!ObrasNuevas[[#This Row],[MW]]</f>
        <v> </v>
      </c>
    </row>
    <row r="279" spans="84:89" x14ac:dyDescent="0.25">
      <c r="CF27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Sur</v>
      </c>
      <c r="CG279" s="39" t="str">
        <f>[1]!ObrasNuevas[[#This Row],[NOMBRE PROYECTO]]</f>
        <v>AutoTransformador 30 EL Palmar</v>
      </c>
      <c r="CH279" s="39" t="str">
        <f>[1]!ObrasNuevas[[#This Row],[TIPO ELEMENTO]]</f>
        <v>Línea de Transmisión</v>
      </c>
      <c r="CI279" s="40">
        <f>IFERROR(DATE(YEAR([1]!ObrasNuevas[[#This Row],[FECHA ESTIMADA ENTRADA OPERACIÓN]]),MONTH([1]!ObrasNuevas[[#This Row],[FECHA ESTIMADA ENTRADA OPERACIÓN]]),DAY(1)),"Por definir")</f>
        <v>47088</v>
      </c>
      <c r="CJ279" s="32" t="str">
        <f>IFERROR(VLOOKUP([1]!ObrasNuevas[[#This Row],[TECNOLOGÍA]],[1]!TEC[#Data],2,FALSE),"")</f>
        <v/>
      </c>
      <c r="CK279" s="41" t="str">
        <f>[1]!ObrasNuevas[[#This Row],[MW]]</f>
        <v> </v>
      </c>
    </row>
    <row r="280" spans="84:89" x14ac:dyDescent="0.25">
      <c r="CF28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Baja California Sur</v>
      </c>
      <c r="CG280" s="39" t="str">
        <f>[1]!ObrasNuevas[[#This Row],[NOMBRE PROYECTO]]</f>
        <v>Guerrero Negro Cuatro</v>
      </c>
      <c r="CH280" s="39" t="str">
        <f>[1]!ObrasNuevas[[#This Row],[TIPO ELEMENTO]]</f>
        <v>Central Eléctrica</v>
      </c>
      <c r="CI280" s="40">
        <f>IFERROR(DATE(YEAR([1]!ObrasNuevas[[#This Row],[FECHA ESTIMADA ENTRADA OPERACIÓN]]),MONTH([1]!ObrasNuevas[[#This Row],[FECHA ESTIMADA ENTRADA OPERACIÓN]]),DAY(1)),"Por definir")</f>
        <v>1</v>
      </c>
      <c r="CJ280" s="32" t="str">
        <f>IFERROR(VLOOKUP([1]!ObrasNuevas[[#This Row],[TECNOLOGÍA]],[1]!TEC[#Data],2,FALSE),"")</f>
        <v>CI</v>
      </c>
      <c r="CK280" s="41">
        <f>[1]!ObrasNuevas[[#This Row],[MW]]</f>
        <v>7.5</v>
      </c>
    </row>
    <row r="281" spans="84:89" x14ac:dyDescent="0.25">
      <c r="CF28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Peninsular</v>
      </c>
      <c r="CG281" s="39" t="str">
        <f>[1]!ObrasNuevas[[#This Row],[NOMBRE PROYECTO]]</f>
        <v>Obras provisionales de compensación reactiva para garantizar el suministro de energía eléctrica a la Península de Yucatán para el 2025</v>
      </c>
      <c r="CH281" s="39" t="str">
        <f>[1]!ObrasNuevas[[#This Row],[TIPO ELEMENTO]]</f>
        <v>Capacitor</v>
      </c>
      <c r="CI281" s="40">
        <f>IFERROR(DATE(YEAR([1]!ObrasNuevas[[#This Row],[FECHA ESTIMADA ENTRADA OPERACIÓN]]),MONTH([1]!ObrasNuevas[[#This Row],[FECHA ESTIMADA ENTRADA OPERACIÓN]]),DAY(1)),"Por definir")</f>
        <v>45748</v>
      </c>
      <c r="CJ281" s="32" t="str">
        <f>IFERROR(VLOOKUP([1]!ObrasNuevas[[#This Row],[TECNOLOGÍA]],[1]!TEC[#Data],2,FALSE),"")</f>
        <v/>
      </c>
      <c r="CK281" s="41">
        <f>[1]!ObrasNuevas[[#This Row],[MW]]</f>
        <v>0</v>
      </c>
    </row>
    <row r="282" spans="84:89" x14ac:dyDescent="0.25">
      <c r="CF28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Peninsular</v>
      </c>
      <c r="CG282" s="39" t="str">
        <f>[1]!ObrasNuevas[[#This Row],[NOMBRE PROYECTO]]</f>
        <v>Obras provisionales de compensación reactiva para garantizar el suministro de energía eléctrica a la Península de Yucatán para el 2025</v>
      </c>
      <c r="CH282" s="39" t="str">
        <f>[1]!ObrasNuevas[[#This Row],[TIPO ELEMENTO]]</f>
        <v>Capacitor</v>
      </c>
      <c r="CI282" s="40">
        <f>IFERROR(DATE(YEAR([1]!ObrasNuevas[[#This Row],[FECHA ESTIMADA ENTRADA OPERACIÓN]]),MONTH([1]!ObrasNuevas[[#This Row],[FECHA ESTIMADA ENTRADA OPERACIÓN]]),DAY(1)),"Por definir")</f>
        <v>45748</v>
      </c>
      <c r="CJ282" s="32" t="str">
        <f>IFERROR(VLOOKUP([1]!ObrasNuevas[[#This Row],[TECNOLOGÍA]],[1]!TEC[#Data],2,FALSE),"")</f>
        <v/>
      </c>
      <c r="CK282" s="41">
        <f>[1]!ObrasNuevas[[#This Row],[MW]]</f>
        <v>0</v>
      </c>
    </row>
    <row r="283" spans="84:89" x14ac:dyDescent="0.25">
      <c r="CF28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Peninsular</v>
      </c>
      <c r="CG283" s="39" t="str">
        <f>[1]!ObrasNuevas[[#This Row],[NOMBRE PROYECTO]]</f>
        <v>Obras provisionales de compensación reactiva para garantizar el suministro de energía eléctrica a la Península de Yucatán para el 2025</v>
      </c>
      <c r="CH283" s="39" t="str">
        <f>[1]!ObrasNuevas[[#This Row],[TIPO ELEMENTO]]</f>
        <v>Capacitor</v>
      </c>
      <c r="CI283" s="40">
        <f>IFERROR(DATE(YEAR([1]!ObrasNuevas[[#This Row],[FECHA ESTIMADA ENTRADA OPERACIÓN]]),MONTH([1]!ObrasNuevas[[#This Row],[FECHA ESTIMADA ENTRADA OPERACIÓN]]),DAY(1)),"Por definir")</f>
        <v>45748</v>
      </c>
      <c r="CJ283" s="32" t="str">
        <f>IFERROR(VLOOKUP([1]!ObrasNuevas[[#This Row],[TECNOLOGÍA]],[1]!TEC[#Data],2,FALSE),"")</f>
        <v/>
      </c>
      <c r="CK283" s="41">
        <f>[1]!ObrasNuevas[[#This Row],[MW]]</f>
        <v>0</v>
      </c>
    </row>
    <row r="284" spans="84:89" x14ac:dyDescent="0.25">
      <c r="CF28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Peninsular</v>
      </c>
      <c r="CG284" s="39" t="str">
        <f>[1]!ObrasNuevas[[#This Row],[NOMBRE PROYECTO]]</f>
        <v>Obras provisionales de compensación reactiva para garantizar el suministro de energía eléctrica a la Península de Yucatán para el 2025</v>
      </c>
      <c r="CH284" s="39" t="str">
        <f>[1]!ObrasNuevas[[#This Row],[TIPO ELEMENTO]]</f>
        <v>Capacitor</v>
      </c>
      <c r="CI284" s="40">
        <f>IFERROR(DATE(YEAR([1]!ObrasNuevas[[#This Row],[FECHA ESTIMADA ENTRADA OPERACIÓN]]),MONTH([1]!ObrasNuevas[[#This Row],[FECHA ESTIMADA ENTRADA OPERACIÓN]]),DAY(1)),"Por definir")</f>
        <v>45748</v>
      </c>
      <c r="CJ284" s="32" t="str">
        <f>IFERROR(VLOOKUP([1]!ObrasNuevas[[#This Row],[TECNOLOGÍA]],[1]!TEC[#Data],2,FALSE),"")</f>
        <v/>
      </c>
      <c r="CK284" s="41">
        <f>[1]!ObrasNuevas[[#This Row],[MW]]</f>
        <v>0</v>
      </c>
    </row>
    <row r="285" spans="84:89" x14ac:dyDescent="0.25">
      <c r="CF28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Peninsular</v>
      </c>
      <c r="CG285" s="39" t="str">
        <f>[1]!ObrasNuevas[[#This Row],[NOMBRE PROYECTO]]</f>
        <v>Obras provisionales de compensación reactiva para garantizar el suministro de energía eléctrica a la Península de Yucatán para el 2025</v>
      </c>
      <c r="CH285" s="39" t="str">
        <f>[1]!ObrasNuevas[[#This Row],[TIPO ELEMENTO]]</f>
        <v>Capacitor</v>
      </c>
      <c r="CI285" s="40">
        <f>IFERROR(DATE(YEAR([1]!ObrasNuevas[[#This Row],[FECHA ESTIMADA ENTRADA OPERACIÓN]]),MONTH([1]!ObrasNuevas[[#This Row],[FECHA ESTIMADA ENTRADA OPERACIÓN]]),DAY(1)),"Por definir")</f>
        <v>45748</v>
      </c>
      <c r="CJ285" s="32" t="str">
        <f>IFERROR(VLOOKUP([1]!ObrasNuevas[[#This Row],[TECNOLOGÍA]],[1]!TEC[#Data],2,FALSE),"")</f>
        <v/>
      </c>
      <c r="CK285" s="41">
        <f>[1]!ObrasNuevas[[#This Row],[MW]]</f>
        <v>0</v>
      </c>
    </row>
    <row r="286" spans="84:89" x14ac:dyDescent="0.25">
      <c r="CF28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Peninsular</v>
      </c>
      <c r="CG286" s="39" t="str">
        <f>[1]!ObrasNuevas[[#This Row],[NOMBRE PROYECTO]]</f>
        <v>Obras provisionales de compensación reactiva para garantizar el suministro de energía eléctrica a la Península de Yucatán para el 2025</v>
      </c>
      <c r="CH286" s="39" t="str">
        <f>[1]!ObrasNuevas[[#This Row],[TIPO ELEMENTO]]</f>
        <v>Capacitor</v>
      </c>
      <c r="CI286" s="40">
        <f>IFERROR(DATE(YEAR([1]!ObrasNuevas[[#This Row],[FECHA ESTIMADA ENTRADA OPERACIÓN]]),MONTH([1]!ObrasNuevas[[#This Row],[FECHA ESTIMADA ENTRADA OPERACIÓN]]),DAY(1)),"Por definir")</f>
        <v>45748</v>
      </c>
      <c r="CJ286" s="32" t="str">
        <f>IFERROR(VLOOKUP([1]!ObrasNuevas[[#This Row],[TECNOLOGÍA]],[1]!TEC[#Data],2,FALSE),"")</f>
        <v/>
      </c>
      <c r="CK286" s="41">
        <f>[1]!ObrasNuevas[[#This Row],[MW]]</f>
        <v>0</v>
      </c>
    </row>
    <row r="287" spans="84:89" x14ac:dyDescent="0.25">
      <c r="CF287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Peninsular</v>
      </c>
      <c r="CG287" s="39" t="str">
        <f>[1]!ObrasNuevas[[#This Row],[NOMBRE PROYECTO]]</f>
        <v>Yaxkin</v>
      </c>
      <c r="CH287" s="39" t="str">
        <f>[1]!ObrasNuevas[[#This Row],[TIPO ELEMENTO]]</f>
        <v>Subestación Eléctrica</v>
      </c>
      <c r="CI287" s="40">
        <f>IFERROR(DATE(YEAR([1]!ObrasNuevas[[#This Row],[FECHA ESTIMADA ENTRADA OPERACIÓN]]),MONTH([1]!ObrasNuevas[[#This Row],[FECHA ESTIMADA ENTRADA OPERACIÓN]]),DAY(1)),"Por definir")</f>
        <v>45809</v>
      </c>
      <c r="CJ287" s="32" t="str">
        <f>IFERROR(VLOOKUP([1]!ObrasNuevas[[#This Row],[TECNOLOGÍA]],[1]!TEC[#Data],2,FALSE),"")</f>
        <v/>
      </c>
      <c r="CK287" s="41">
        <f>[1]!ObrasNuevas[[#This Row],[MW]]</f>
        <v>0</v>
      </c>
    </row>
    <row r="288" spans="84:89" x14ac:dyDescent="0.25">
      <c r="CF288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Peninsular</v>
      </c>
      <c r="CG288" s="39" t="str">
        <f>[1]!ObrasNuevas[[#This Row],[NOMBRE PROYECTO]]</f>
        <v>Nachicocom Banco 1 (anteriormente Chichí Suárez Banco 1)</v>
      </c>
      <c r="CH288" s="39" t="str">
        <f>[1]!ObrasNuevas[[#This Row],[TIPO ELEMENTO]]</f>
        <v>Banco de Transformación</v>
      </c>
      <c r="CI288" s="40">
        <f>IFERROR(DATE(YEAR([1]!ObrasNuevas[[#This Row],[FECHA ESTIMADA ENTRADA OPERACIÓN]]),MONTH([1]!ObrasNuevas[[#This Row],[FECHA ESTIMADA ENTRADA OPERACIÓN]]),DAY(1)),"Por definir")</f>
        <v>45839</v>
      </c>
      <c r="CJ288" s="32" t="str">
        <f>IFERROR(VLOOKUP([1]!ObrasNuevas[[#This Row],[TECNOLOGÍA]],[1]!TEC[#Data],2,FALSE),"")</f>
        <v/>
      </c>
      <c r="CK288" s="41">
        <f>[1]!ObrasNuevas[[#This Row],[MW]]</f>
        <v>0</v>
      </c>
    </row>
    <row r="289" spans="84:89" x14ac:dyDescent="0.25">
      <c r="CF289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Peninsular</v>
      </c>
      <c r="CG289" s="39" t="str">
        <f>[1]!ObrasNuevas[[#This Row],[NOMBRE PROYECTO]]</f>
        <v>Ciclo combinado Merida</v>
      </c>
      <c r="CH289" s="39" t="str">
        <f>[1]!ObrasNuevas[[#This Row],[TIPO ELEMENTO]]</f>
        <v>Central Eléctrica</v>
      </c>
      <c r="CI289" s="40">
        <f>IFERROR(DATE(YEAR([1]!ObrasNuevas[[#This Row],[FECHA ESTIMADA ENTRADA OPERACIÓN]]),MONTH([1]!ObrasNuevas[[#This Row],[FECHA ESTIMADA ENTRADA OPERACIÓN]]),DAY(1)),"Por definir")</f>
        <v>45901</v>
      </c>
      <c r="CJ289" s="32" t="str">
        <f>IFERROR(VLOOKUP([1]!ObrasNuevas[[#This Row],[TECNOLOGÍA]],[1]!TEC[#Data],2,FALSE),"")</f>
        <v>CC</v>
      </c>
      <c r="CK289" s="41">
        <f>[1]!ObrasNuevas[[#This Row],[MW]]</f>
        <v>572.95000000000005</v>
      </c>
    </row>
    <row r="290" spans="84:89" x14ac:dyDescent="0.25">
      <c r="CF290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Peninsular</v>
      </c>
      <c r="CG290" s="39" t="str">
        <f>[1]!ObrasNuevas[[#This Row],[NOMBRE PROYECTO]]</f>
        <v>Puerto Real Bancos 1 y 2</v>
      </c>
      <c r="CH290" s="39" t="str">
        <f>[1]!ObrasNuevas[[#This Row],[TIPO ELEMENTO]]</f>
        <v>Subestación Eléctrica</v>
      </c>
      <c r="CI290" s="40">
        <f>IFERROR(DATE(YEAR([1]!ObrasNuevas[[#This Row],[FECHA ESTIMADA ENTRADA OPERACIÓN]]),MONTH([1]!ObrasNuevas[[#This Row],[FECHA ESTIMADA ENTRADA OPERACIÓN]]),DAY(1)),"Por definir")</f>
        <v>45931</v>
      </c>
      <c r="CJ290" s="32" t="str">
        <f>IFERROR(VLOOKUP([1]!ObrasNuevas[[#This Row],[TECNOLOGÍA]],[1]!TEC[#Data],2,FALSE),"")</f>
        <v/>
      </c>
      <c r="CK290" s="41">
        <f>[1]!ObrasNuevas[[#This Row],[MW]]</f>
        <v>0</v>
      </c>
    </row>
    <row r="291" spans="84:89" x14ac:dyDescent="0.25">
      <c r="CF291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Peninsular</v>
      </c>
      <c r="CG291" s="39" t="str">
        <f>[1]!ObrasNuevas[[#This Row],[NOMBRE PROYECTO]]</f>
        <v>CCC-Riviera Maya-Valladolid</v>
      </c>
      <c r="CH291" s="39" t="str">
        <f>[1]!ObrasNuevas[[#This Row],[TIPO ELEMENTO]]</f>
        <v>Central Eléctrica</v>
      </c>
      <c r="CI291" s="40">
        <f>IFERROR(DATE(YEAR([1]!ObrasNuevas[[#This Row],[FECHA ESTIMADA ENTRADA OPERACIÓN]]),MONTH([1]!ObrasNuevas[[#This Row],[FECHA ESTIMADA ENTRADA OPERACIÓN]]),DAY(1)),"Por definir")</f>
        <v>45931</v>
      </c>
      <c r="CJ291" s="32" t="str">
        <f>IFERROR(VLOOKUP([1]!ObrasNuevas[[#This Row],[TECNOLOGÍA]],[1]!TEC[#Data],2,FALSE),"")</f>
        <v>CC</v>
      </c>
      <c r="CK291" s="41">
        <f>[1]!ObrasNuevas[[#This Row],[MW]]</f>
        <v>1155.94</v>
      </c>
    </row>
    <row r="292" spans="84:89" x14ac:dyDescent="0.25">
      <c r="CF292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Peninsular</v>
      </c>
      <c r="CG292" s="39" t="str">
        <f>[1]!ObrasNuevas[[#This Row],[NOMBRE PROYECTO]]</f>
        <v>Kantenáh</v>
      </c>
      <c r="CH292" s="39" t="str">
        <f>[1]!ObrasNuevas[[#This Row],[TIPO ELEMENTO]]</f>
        <v>Subestación Eléctrica</v>
      </c>
      <c r="CI292" s="40">
        <f>IFERROR(DATE(YEAR([1]!ObrasNuevas[[#This Row],[FECHA ESTIMADA ENTRADA OPERACIÓN]]),MONTH([1]!ObrasNuevas[[#This Row],[FECHA ESTIMADA ENTRADA OPERACIÓN]]),DAY(1)),"Por definir")</f>
        <v>45992</v>
      </c>
      <c r="CJ292" s="32" t="str">
        <f>IFERROR(VLOOKUP([1]!ObrasNuevas[[#This Row],[TECNOLOGÍA]],[1]!TEC[#Data],2,FALSE),"")</f>
        <v/>
      </c>
      <c r="CK292" s="41">
        <f>[1]!ObrasNuevas[[#This Row],[MW]]</f>
        <v>0</v>
      </c>
    </row>
    <row r="293" spans="84:89" x14ac:dyDescent="0.25">
      <c r="CF293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Peninsular</v>
      </c>
      <c r="CG293" s="39" t="str">
        <f>[1]!ObrasNuevas[[#This Row],[NOMBRE PROYECTO]]</f>
        <v xml:space="preserve">Leona Vicario </v>
      </c>
      <c r="CH293" s="39" t="str">
        <f>[1]!ObrasNuevas[[#This Row],[TIPO ELEMENTO]]</f>
        <v>Subestación Eléctrica</v>
      </c>
      <c r="CI293" s="40">
        <f>IFERROR(DATE(YEAR([1]!ObrasNuevas[[#This Row],[FECHA ESTIMADA ENTRADA OPERACIÓN]]),MONTH([1]!ObrasNuevas[[#This Row],[FECHA ESTIMADA ENTRADA OPERACIÓN]]),DAY(1)),"Por definir")</f>
        <v>45992</v>
      </c>
      <c r="CJ293" s="32" t="str">
        <f>IFERROR(VLOOKUP([1]!ObrasNuevas[[#This Row],[TECNOLOGÍA]],[1]!TEC[#Data],2,FALSE),"")</f>
        <v/>
      </c>
      <c r="CK293" s="41">
        <f>[1]!ObrasNuevas[[#This Row],[MW]]</f>
        <v>0</v>
      </c>
    </row>
    <row r="294" spans="84:89" x14ac:dyDescent="0.25">
      <c r="CF294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Peninsular</v>
      </c>
      <c r="CG294" s="39" t="str">
        <f>[1]!ObrasNuevas[[#This Row],[NOMBRE PROYECTO]]</f>
        <v>Kabil</v>
      </c>
      <c r="CH294" s="39" t="str">
        <f>[1]!ObrasNuevas[[#This Row],[TIPO ELEMENTO]]</f>
        <v>Central Eléctrica</v>
      </c>
      <c r="CI294" s="40">
        <f>IFERROR(DATE(YEAR([1]!ObrasNuevas[[#This Row],[FECHA ESTIMADA ENTRADA OPERACIÓN]]),MONTH([1]!ObrasNuevas[[#This Row],[FECHA ESTIMADA ENTRADA OPERACIÓN]]),DAY(1)),"Por definir")</f>
        <v>46357</v>
      </c>
      <c r="CJ294" s="32" t="str">
        <f>IFERROR(VLOOKUP([1]!ObrasNuevas[[#This Row],[TECNOLOGÍA]],[1]!TEC[#Data],2,FALSE),"")</f>
        <v>EO</v>
      </c>
      <c r="CK294" s="41">
        <f>[1]!ObrasNuevas[[#This Row],[MW]]</f>
        <v>30</v>
      </c>
    </row>
    <row r="295" spans="84:89" x14ac:dyDescent="0.25">
      <c r="CF295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Peninsular</v>
      </c>
      <c r="CG295" s="39" t="str">
        <f>[1]!ObrasNuevas[[#This Row],[NOMBRE PROYECTO]]</f>
        <v>Kabil II</v>
      </c>
      <c r="CH295" s="39" t="str">
        <f>[1]!ObrasNuevas[[#This Row],[TIPO ELEMENTO]]</f>
        <v>Central Eléctrica</v>
      </c>
      <c r="CI295" s="40">
        <f>IFERROR(DATE(YEAR([1]!ObrasNuevas[[#This Row],[FECHA ESTIMADA ENTRADA OPERACIÓN]]),MONTH([1]!ObrasNuevas[[#This Row],[FECHA ESTIMADA ENTRADA OPERACIÓN]]),DAY(1)),"Por definir")</f>
        <v>46357</v>
      </c>
      <c r="CJ295" s="32" t="str">
        <f>IFERROR(VLOOKUP([1]!ObrasNuevas[[#This Row],[TECNOLOGÍA]],[1]!TEC[#Data],2,FALSE),"")</f>
        <v>EO</v>
      </c>
      <c r="CK295" s="41">
        <f>[1]!ObrasNuevas[[#This Row],[MW]]</f>
        <v>30</v>
      </c>
    </row>
    <row r="296" spans="84:89" x14ac:dyDescent="0.25">
      <c r="CF296" s="38" t="str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GCR
Peninsular</v>
      </c>
      <c r="CG296" s="39" t="str">
        <f>[1]!ObrasNuevas[[#This Row],[NOMBRE PROYECTO]]</f>
        <v>Parque Eólico Tizimin Dos</v>
      </c>
      <c r="CH296" s="39" t="str">
        <f>[1]!ObrasNuevas[[#This Row],[TIPO ELEMENTO]]</f>
        <v>Central Eléctrica</v>
      </c>
      <c r="CI296" s="40">
        <f>IFERROR(DATE(YEAR([1]!ObrasNuevas[[#This Row],[FECHA ESTIMADA ENTRADA OPERACIÓN]]),MONTH([1]!ObrasNuevas[[#This Row],[FECHA ESTIMADA ENTRADA OPERACIÓN]]),DAY(1)),"Por definir")</f>
        <v>46539</v>
      </c>
      <c r="CJ296" s="32" t="str">
        <f>IFERROR(VLOOKUP([1]!ObrasNuevas[[#This Row],[TECNOLOGÍA]],[1]!TEC[#Data],2,FALSE),"")</f>
        <v>EO</v>
      </c>
      <c r="CK296" s="41">
        <f>[1]!ObrasNuevas[[#This Row],[MW]]</f>
        <v>75.599999999999994</v>
      </c>
    </row>
    <row r="297" spans="84:89" x14ac:dyDescent="0.25">
      <c r="CF297" s="38" t="e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#VALUE!</v>
      </c>
      <c r="CG297" s="39" t="e">
        <f>[1]!ObrasNuevas[[#This Row],[NOMBRE PROYECTO]]</f>
        <v>#VALUE!</v>
      </c>
      <c r="CH297" s="39" t="e">
        <f>[1]!ObrasNuevas[[#This Row],[TIPO ELEMENTO]]</f>
        <v>#VALUE!</v>
      </c>
      <c r="CI297" s="40" t="str">
        <f>IFERROR(DATE(YEAR([1]!ObrasNuevas[[#This Row],[FECHA ESTIMADA ENTRADA OPERACIÓN]]),MONTH([1]!ObrasNuevas[[#This Row],[FECHA ESTIMADA ENTRADA OPERACIÓN]]),DAY(1)),"Por definir")</f>
        <v>Por definir</v>
      </c>
      <c r="CJ297" s="32" t="str">
        <f>IFERROR(VLOOKUP([1]!ObrasNuevas[[#This Row],[TECNOLOGÍA]],[1]!TEC[#Data],2,FALSE),"")</f>
        <v/>
      </c>
      <c r="CK297" s="41" t="e">
        <f>[1]!ObrasNuevas[[#This Row],[MW]]</f>
        <v>#VALUE!</v>
      </c>
    </row>
    <row r="298" spans="84:89" x14ac:dyDescent="0.25">
      <c r="CF298" s="38" t="e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#VALUE!</v>
      </c>
      <c r="CG298" s="39" t="e">
        <f>[1]!ObrasNuevas[[#This Row],[NOMBRE PROYECTO]]</f>
        <v>#VALUE!</v>
      </c>
      <c r="CH298" s="39" t="e">
        <f>[1]!ObrasNuevas[[#This Row],[TIPO ELEMENTO]]</f>
        <v>#VALUE!</v>
      </c>
      <c r="CI298" s="40" t="str">
        <f>IFERROR(DATE(YEAR([1]!ObrasNuevas[[#This Row],[FECHA ESTIMADA ENTRADA OPERACIÓN]]),MONTH([1]!ObrasNuevas[[#This Row],[FECHA ESTIMADA ENTRADA OPERACIÓN]]),DAY(1)),"Por definir")</f>
        <v>Por definir</v>
      </c>
      <c r="CJ298" s="32" t="str">
        <f>IFERROR(VLOOKUP([1]!ObrasNuevas[[#This Row],[TECNOLOGÍA]],[1]!TEC[#Data],2,FALSE),"")</f>
        <v/>
      </c>
      <c r="CK298" s="41" t="e">
        <f>[1]!ObrasNuevas[[#This Row],[MW]]</f>
        <v>#VALUE!</v>
      </c>
    </row>
    <row r="299" spans="84:89" x14ac:dyDescent="0.25">
      <c r="CF299" s="38" t="e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#VALUE!</v>
      </c>
      <c r="CG299" s="39" t="e">
        <f>[1]!ObrasNuevas[[#This Row],[NOMBRE PROYECTO]]</f>
        <v>#VALUE!</v>
      </c>
      <c r="CH299" s="39" t="e">
        <f>[1]!ObrasNuevas[[#This Row],[TIPO ELEMENTO]]</f>
        <v>#VALUE!</v>
      </c>
      <c r="CI299" s="40" t="str">
        <f>IFERROR(DATE(YEAR([1]!ObrasNuevas[[#This Row],[FECHA ESTIMADA ENTRADA OPERACIÓN]]),MONTH([1]!ObrasNuevas[[#This Row],[FECHA ESTIMADA ENTRADA OPERACIÓN]]),DAY(1)),"Por definir")</f>
        <v>Por definir</v>
      </c>
      <c r="CJ299" s="32" t="str">
        <f>IFERROR(VLOOKUP([1]!ObrasNuevas[[#This Row],[TECNOLOGÍA]],[1]!TEC[#Data],2,FALSE),"")</f>
        <v/>
      </c>
      <c r="CK299" s="41" t="e">
        <f>[1]!ObrasNuevas[[#This Row],[MW]]</f>
        <v>#VALUE!</v>
      </c>
    </row>
    <row r="300" spans="84:89" x14ac:dyDescent="0.25">
      <c r="CF300" s="38" t="e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#VALUE!</v>
      </c>
      <c r="CG300" s="39" t="e">
        <f>[1]!ObrasNuevas[[#This Row],[NOMBRE PROYECTO]]</f>
        <v>#VALUE!</v>
      </c>
      <c r="CH300" s="39" t="e">
        <f>[1]!ObrasNuevas[[#This Row],[TIPO ELEMENTO]]</f>
        <v>#VALUE!</v>
      </c>
      <c r="CI300" s="40" t="str">
        <f>IFERROR(DATE(YEAR([1]!ObrasNuevas[[#This Row],[FECHA ESTIMADA ENTRADA OPERACIÓN]]),MONTH([1]!ObrasNuevas[[#This Row],[FECHA ESTIMADA ENTRADA OPERACIÓN]]),DAY(1)),"Por definir")</f>
        <v>Por definir</v>
      </c>
      <c r="CJ300" s="32" t="str">
        <f>IFERROR(VLOOKUP([1]!ObrasNuevas[[#This Row],[TECNOLOGÍA]],[1]!TEC[#Data],2,FALSE),"")</f>
        <v/>
      </c>
      <c r="CK300" s="41" t="e">
        <f>[1]!ObrasNuevas[[#This Row],[MW]]</f>
        <v>#VALUE!</v>
      </c>
    </row>
    <row r="301" spans="84:89" x14ac:dyDescent="0.25">
      <c r="CF301" s="38" t="e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#VALUE!</v>
      </c>
      <c r="CG301" s="39" t="e">
        <f>[1]!ObrasNuevas[[#This Row],[NOMBRE PROYECTO]]</f>
        <v>#VALUE!</v>
      </c>
      <c r="CH301" s="39" t="e">
        <f>[1]!ObrasNuevas[[#This Row],[TIPO ELEMENTO]]</f>
        <v>#VALUE!</v>
      </c>
      <c r="CI301" s="40" t="str">
        <f>IFERROR(DATE(YEAR([1]!ObrasNuevas[[#This Row],[FECHA ESTIMADA ENTRADA OPERACIÓN]]),MONTH([1]!ObrasNuevas[[#This Row],[FECHA ESTIMADA ENTRADA OPERACIÓN]]),DAY(1)),"Por definir")</f>
        <v>Por definir</v>
      </c>
      <c r="CJ301" s="32" t="str">
        <f>IFERROR(VLOOKUP([1]!ObrasNuevas[[#This Row],[TECNOLOGÍA]],[1]!TEC[#Data],2,FALSE),"")</f>
        <v/>
      </c>
      <c r="CK301" s="41" t="e">
        <f>[1]!ObrasNuevas[[#This Row],[MW]]</f>
        <v>#VALUE!</v>
      </c>
    </row>
    <row r="302" spans="84:89" x14ac:dyDescent="0.25">
      <c r="CF302" s="38" t="e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#VALUE!</v>
      </c>
      <c r="CG302" s="39" t="e">
        <f>[1]!ObrasNuevas[[#This Row],[NOMBRE PROYECTO]]</f>
        <v>#VALUE!</v>
      </c>
      <c r="CH302" s="39" t="e">
        <f>[1]!ObrasNuevas[[#This Row],[TIPO ELEMENTO]]</f>
        <v>#VALUE!</v>
      </c>
      <c r="CI302" s="40" t="str">
        <f>IFERROR(DATE(YEAR([1]!ObrasNuevas[[#This Row],[FECHA ESTIMADA ENTRADA OPERACIÓN]]),MONTH([1]!ObrasNuevas[[#This Row],[FECHA ESTIMADA ENTRADA OPERACIÓN]]),DAY(1)),"Por definir")</f>
        <v>Por definir</v>
      </c>
      <c r="CJ302" s="32" t="str">
        <f>IFERROR(VLOOKUP([1]!ObrasNuevas[[#This Row],[TECNOLOGÍA]],[1]!TEC[#Data],2,FALSE),"")</f>
        <v/>
      </c>
      <c r="CK302" s="41" t="e">
        <f>[1]!ObrasNuevas[[#This Row],[MW]]</f>
        <v>#VALUE!</v>
      </c>
    </row>
    <row r="303" spans="84:89" x14ac:dyDescent="0.25">
      <c r="CF303" s="38" t="e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#VALUE!</v>
      </c>
      <c r="CG303" s="39" t="e">
        <f>[1]!ObrasNuevas[[#This Row],[NOMBRE PROYECTO]]</f>
        <v>#VALUE!</v>
      </c>
      <c r="CH303" s="39" t="e">
        <f>[1]!ObrasNuevas[[#This Row],[TIPO ELEMENTO]]</f>
        <v>#VALUE!</v>
      </c>
      <c r="CI303" s="40" t="str">
        <f>IFERROR(DATE(YEAR([1]!ObrasNuevas[[#This Row],[FECHA ESTIMADA ENTRADA OPERACIÓN]]),MONTH([1]!ObrasNuevas[[#This Row],[FECHA ESTIMADA ENTRADA OPERACIÓN]]),DAY(1)),"Por definir")</f>
        <v>Por definir</v>
      </c>
      <c r="CJ303" s="32" t="str">
        <f>IFERROR(VLOOKUP([1]!ObrasNuevas[[#This Row],[TECNOLOGÍA]],[1]!TEC[#Data],2,FALSE),"")</f>
        <v/>
      </c>
      <c r="CK303" s="41" t="e">
        <f>[1]!ObrasNuevas[[#This Row],[MW]]</f>
        <v>#VALUE!</v>
      </c>
    </row>
    <row r="304" spans="84:89" x14ac:dyDescent="0.25">
      <c r="CF304" s="38" t="e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#VALUE!</v>
      </c>
      <c r="CG304" s="39" t="e">
        <f>[1]!ObrasNuevas[[#This Row],[NOMBRE PROYECTO]]</f>
        <v>#VALUE!</v>
      </c>
      <c r="CH304" s="39" t="e">
        <f>[1]!ObrasNuevas[[#This Row],[TIPO ELEMENTO]]</f>
        <v>#VALUE!</v>
      </c>
      <c r="CI304" s="40" t="str">
        <f>IFERROR(DATE(YEAR([1]!ObrasNuevas[[#This Row],[FECHA ESTIMADA ENTRADA OPERACIÓN]]),MONTH([1]!ObrasNuevas[[#This Row],[FECHA ESTIMADA ENTRADA OPERACIÓN]]),DAY(1)),"Por definir")</f>
        <v>Por definir</v>
      </c>
      <c r="CJ304" s="32" t="str">
        <f>IFERROR(VLOOKUP([1]!ObrasNuevas[[#This Row],[TECNOLOGÍA]],[1]!TEC[#Data],2,FALSE),"")</f>
        <v/>
      </c>
      <c r="CK304" s="41" t="e">
        <f>[1]!ObrasNuevas[[#This Row],[MW]]</f>
        <v>#VALUE!</v>
      </c>
    </row>
    <row r="305" spans="84:89" x14ac:dyDescent="0.25">
      <c r="CF305" s="38" t="e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#VALUE!</v>
      </c>
      <c r="CG305" s="39" t="e">
        <f>[1]!ObrasNuevas[[#This Row],[NOMBRE PROYECTO]]</f>
        <v>#VALUE!</v>
      </c>
      <c r="CH305" s="39" t="e">
        <f>[1]!ObrasNuevas[[#This Row],[TIPO ELEMENTO]]</f>
        <v>#VALUE!</v>
      </c>
      <c r="CI305" s="40" t="str">
        <f>IFERROR(DATE(YEAR([1]!ObrasNuevas[[#This Row],[FECHA ESTIMADA ENTRADA OPERACIÓN]]),MONTH([1]!ObrasNuevas[[#This Row],[FECHA ESTIMADA ENTRADA OPERACIÓN]]),DAY(1)),"Por definir")</f>
        <v>Por definir</v>
      </c>
      <c r="CJ305" s="32" t="str">
        <f>IFERROR(VLOOKUP([1]!ObrasNuevas[[#This Row],[TECNOLOGÍA]],[1]!TEC[#Data],2,FALSE),"")</f>
        <v/>
      </c>
      <c r="CK305" s="41" t="e">
        <f>[1]!ObrasNuevas[[#This Row],[MW]]</f>
        <v>#VALUE!</v>
      </c>
    </row>
    <row r="306" spans="84:89" x14ac:dyDescent="0.25">
      <c r="CF306" s="38" t="e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#VALUE!</v>
      </c>
      <c r="CG306" s="39" t="e">
        <f>[1]!ObrasNuevas[[#This Row],[NOMBRE PROYECTO]]</f>
        <v>#VALUE!</v>
      </c>
      <c r="CH306" s="39" t="e">
        <f>[1]!ObrasNuevas[[#This Row],[TIPO ELEMENTO]]</f>
        <v>#VALUE!</v>
      </c>
      <c r="CI306" s="40" t="str">
        <f>IFERROR(DATE(YEAR([1]!ObrasNuevas[[#This Row],[FECHA ESTIMADA ENTRADA OPERACIÓN]]),MONTH([1]!ObrasNuevas[[#This Row],[FECHA ESTIMADA ENTRADA OPERACIÓN]]),DAY(1)),"Por definir")</f>
        <v>Por definir</v>
      </c>
      <c r="CJ306" s="32" t="str">
        <f>IFERROR(VLOOKUP([1]!ObrasNuevas[[#This Row],[TECNOLOGÍA]],[1]!TEC[#Data],2,FALSE),"")</f>
        <v/>
      </c>
      <c r="CK306" s="41" t="e">
        <f>[1]!ObrasNuevas[[#This Row],[MW]]</f>
        <v>#VALUE!</v>
      </c>
    </row>
    <row r="307" spans="84:89" x14ac:dyDescent="0.25">
      <c r="CF307" s="38" t="e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#VALUE!</v>
      </c>
      <c r="CG307" s="39" t="e">
        <f>[1]!ObrasNuevas[[#This Row],[NOMBRE PROYECTO]]</f>
        <v>#VALUE!</v>
      </c>
      <c r="CH307" s="39" t="e">
        <f>[1]!ObrasNuevas[[#This Row],[TIPO ELEMENTO]]</f>
        <v>#VALUE!</v>
      </c>
      <c r="CI307" s="40" t="str">
        <f>IFERROR(DATE(YEAR([1]!ObrasNuevas[[#This Row],[FECHA ESTIMADA ENTRADA OPERACIÓN]]),MONTH([1]!ObrasNuevas[[#This Row],[FECHA ESTIMADA ENTRADA OPERACIÓN]]),DAY(1)),"Por definir")</f>
        <v>Por definir</v>
      </c>
      <c r="CJ307" s="32" t="str">
        <f>IFERROR(VLOOKUP([1]!ObrasNuevas[[#This Row],[TECNOLOGÍA]],[1]!TEC[#Data],2,FALSE),"")</f>
        <v/>
      </c>
      <c r="CK307" s="41" t="e">
        <f>[1]!ObrasNuevas[[#This Row],[MW]]</f>
        <v>#VALUE!</v>
      </c>
    </row>
    <row r="308" spans="84:89" x14ac:dyDescent="0.25">
      <c r="CF308" s="38" t="e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#VALUE!</v>
      </c>
      <c r="CG308" s="39" t="e">
        <f>[1]!ObrasNuevas[[#This Row],[NOMBRE PROYECTO]]</f>
        <v>#VALUE!</v>
      </c>
      <c r="CH308" s="39" t="e">
        <f>[1]!ObrasNuevas[[#This Row],[TIPO ELEMENTO]]</f>
        <v>#VALUE!</v>
      </c>
      <c r="CI308" s="40" t="str">
        <f>IFERROR(DATE(YEAR([1]!ObrasNuevas[[#This Row],[FECHA ESTIMADA ENTRADA OPERACIÓN]]),MONTH([1]!ObrasNuevas[[#This Row],[FECHA ESTIMADA ENTRADA OPERACIÓN]]),DAY(1)),"Por definir")</f>
        <v>Por definir</v>
      </c>
      <c r="CJ308" s="32" t="str">
        <f>IFERROR(VLOOKUP([1]!ObrasNuevas[[#This Row],[TECNOLOGÍA]],[1]!TEC[#Data],2,FALSE),"")</f>
        <v/>
      </c>
      <c r="CK308" s="41" t="e">
        <f>[1]!ObrasNuevas[[#This Row],[MW]]</f>
        <v>#VALUE!</v>
      </c>
    </row>
    <row r="309" spans="84:89" x14ac:dyDescent="0.25">
      <c r="CF309" s="38" t="e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#VALUE!</v>
      </c>
      <c r="CG309" s="39" t="e">
        <f>[1]!ObrasNuevas[[#This Row],[NOMBRE PROYECTO]]</f>
        <v>#VALUE!</v>
      </c>
      <c r="CH309" s="39" t="e">
        <f>[1]!ObrasNuevas[[#This Row],[TIPO ELEMENTO]]</f>
        <v>#VALUE!</v>
      </c>
      <c r="CI309" s="40" t="str">
        <f>IFERROR(DATE(YEAR([1]!ObrasNuevas[[#This Row],[FECHA ESTIMADA ENTRADA OPERACIÓN]]),MONTH([1]!ObrasNuevas[[#This Row],[FECHA ESTIMADA ENTRADA OPERACIÓN]]),DAY(1)),"Por definir")</f>
        <v>Por definir</v>
      </c>
      <c r="CJ309" s="32" t="str">
        <f>IFERROR(VLOOKUP([1]!ObrasNuevas[[#This Row],[TECNOLOGÍA]],[1]!TEC[#Data],2,FALSE),"")</f>
        <v/>
      </c>
      <c r="CK309" s="41" t="e">
        <f>[1]!ObrasNuevas[[#This Row],[MW]]</f>
        <v>#VALUE!</v>
      </c>
    </row>
    <row r="310" spans="84:89" x14ac:dyDescent="0.25">
      <c r="CF310" s="38" t="e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#VALUE!</v>
      </c>
      <c r="CG310" s="39" t="e">
        <f>[1]!ObrasNuevas[[#This Row],[NOMBRE PROYECTO]]</f>
        <v>#VALUE!</v>
      </c>
      <c r="CH310" s="39" t="e">
        <f>[1]!ObrasNuevas[[#This Row],[TIPO ELEMENTO]]</f>
        <v>#VALUE!</v>
      </c>
      <c r="CI310" s="40" t="str">
        <f>IFERROR(DATE(YEAR([1]!ObrasNuevas[[#This Row],[FECHA ESTIMADA ENTRADA OPERACIÓN]]),MONTH([1]!ObrasNuevas[[#This Row],[FECHA ESTIMADA ENTRADA OPERACIÓN]]),DAY(1)),"Por definir")</f>
        <v>Por definir</v>
      </c>
      <c r="CJ310" s="32" t="str">
        <f>IFERROR(VLOOKUP([1]!ObrasNuevas[[#This Row],[TECNOLOGÍA]],[1]!TEC[#Data],2,FALSE),"")</f>
        <v/>
      </c>
      <c r="CK310" s="41" t="e">
        <f>[1]!ObrasNuevas[[#This Row],[MW]]</f>
        <v>#VALUE!</v>
      </c>
    </row>
    <row r="311" spans="84:89" x14ac:dyDescent="0.25">
      <c r="CF311" s="38" t="e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#VALUE!</v>
      </c>
      <c r="CG311" s="39" t="e">
        <f>[1]!ObrasNuevas[[#This Row],[NOMBRE PROYECTO]]</f>
        <v>#VALUE!</v>
      </c>
      <c r="CH311" s="39" t="e">
        <f>[1]!ObrasNuevas[[#This Row],[TIPO ELEMENTO]]</f>
        <v>#VALUE!</v>
      </c>
      <c r="CI311" s="40" t="str">
        <f>IFERROR(DATE(YEAR([1]!ObrasNuevas[[#This Row],[FECHA ESTIMADA ENTRADA OPERACIÓN]]),MONTH([1]!ObrasNuevas[[#This Row],[FECHA ESTIMADA ENTRADA OPERACIÓN]]),DAY(1)),"Por definir")</f>
        <v>Por definir</v>
      </c>
      <c r="CJ311" s="32" t="str">
        <f>IFERROR(VLOOKUP([1]!ObrasNuevas[[#This Row],[TECNOLOGÍA]],[1]!TEC[#Data],2,FALSE),"")</f>
        <v/>
      </c>
      <c r="CK311" s="41" t="e">
        <f>[1]!ObrasNuevas[[#This Row],[MW]]</f>
        <v>#VALUE!</v>
      </c>
    </row>
    <row r="312" spans="84:89" x14ac:dyDescent="0.25">
      <c r="CF312" s="38" t="e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#VALUE!</v>
      </c>
      <c r="CG312" s="39" t="e">
        <f>[1]!ObrasNuevas[[#This Row],[NOMBRE PROYECTO]]</f>
        <v>#VALUE!</v>
      </c>
      <c r="CH312" s="39" t="e">
        <f>[1]!ObrasNuevas[[#This Row],[TIPO ELEMENTO]]</f>
        <v>#VALUE!</v>
      </c>
      <c r="CI312" s="40" t="str">
        <f>IFERROR(DATE(YEAR([1]!ObrasNuevas[[#This Row],[FECHA ESTIMADA ENTRADA OPERACIÓN]]),MONTH([1]!ObrasNuevas[[#This Row],[FECHA ESTIMADA ENTRADA OPERACIÓN]]),DAY(1)),"Por definir")</f>
        <v>Por definir</v>
      </c>
      <c r="CJ312" s="32" t="str">
        <f>IFERROR(VLOOKUP([1]!ObrasNuevas[[#This Row],[TECNOLOGÍA]],[1]!TEC[#Data],2,FALSE),"")</f>
        <v/>
      </c>
      <c r="CK312" s="41" t="e">
        <f>[1]!ObrasNuevas[[#This Row],[MW]]</f>
        <v>#VALUE!</v>
      </c>
    </row>
    <row r="313" spans="84:89" x14ac:dyDescent="0.25">
      <c r="CF313" s="38" t="e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#VALUE!</v>
      </c>
      <c r="CG313" s="39" t="e">
        <f>[1]!ObrasNuevas[[#This Row],[NOMBRE PROYECTO]]</f>
        <v>#VALUE!</v>
      </c>
      <c r="CH313" s="39" t="e">
        <f>[1]!ObrasNuevas[[#This Row],[TIPO ELEMENTO]]</f>
        <v>#VALUE!</v>
      </c>
      <c r="CI313" s="40" t="str">
        <f>IFERROR(DATE(YEAR([1]!ObrasNuevas[[#This Row],[FECHA ESTIMADA ENTRADA OPERACIÓN]]),MONTH([1]!ObrasNuevas[[#This Row],[FECHA ESTIMADA ENTRADA OPERACIÓN]]),DAY(1)),"Por definir")</f>
        <v>Por definir</v>
      </c>
      <c r="CJ313" s="32" t="str">
        <f>IFERROR(VLOOKUP([1]!ObrasNuevas[[#This Row],[TECNOLOGÍA]],[1]!TEC[#Data],2,FALSE),"")</f>
        <v/>
      </c>
      <c r="CK313" s="41" t="e">
        <f>[1]!ObrasNuevas[[#This Row],[MW]]</f>
        <v>#VALUE!</v>
      </c>
    </row>
    <row r="314" spans="84:89" x14ac:dyDescent="0.25">
      <c r="CF314" s="38" t="e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#VALUE!</v>
      </c>
      <c r="CG314" s="39" t="e">
        <f>[1]!ObrasNuevas[[#This Row],[NOMBRE PROYECTO]]</f>
        <v>#VALUE!</v>
      </c>
      <c r="CH314" s="39" t="e">
        <f>[1]!ObrasNuevas[[#This Row],[TIPO ELEMENTO]]</f>
        <v>#VALUE!</v>
      </c>
      <c r="CI314" s="40" t="str">
        <f>IFERROR(DATE(YEAR([1]!ObrasNuevas[[#This Row],[FECHA ESTIMADA ENTRADA OPERACIÓN]]),MONTH([1]!ObrasNuevas[[#This Row],[FECHA ESTIMADA ENTRADA OPERACIÓN]]),DAY(1)),"Por definir")</f>
        <v>Por definir</v>
      </c>
      <c r="CJ314" s="32" t="str">
        <f>IFERROR(VLOOKUP([1]!ObrasNuevas[[#This Row],[TECNOLOGÍA]],[1]!TEC[#Data],2,FALSE),"")</f>
        <v/>
      </c>
      <c r="CK314" s="41" t="e">
        <f>[1]!ObrasNuevas[[#This Row],[MW]]</f>
        <v>#VALUE!</v>
      </c>
    </row>
    <row r="315" spans="84:89" x14ac:dyDescent="0.25">
      <c r="CF315" s="38" t="e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#VALUE!</v>
      </c>
      <c r="CG315" s="39" t="e">
        <f>[1]!ObrasNuevas[[#This Row],[NOMBRE PROYECTO]]</f>
        <v>#VALUE!</v>
      </c>
      <c r="CH315" s="39" t="e">
        <f>[1]!ObrasNuevas[[#This Row],[TIPO ELEMENTO]]</f>
        <v>#VALUE!</v>
      </c>
      <c r="CI315" s="40" t="str">
        <f>IFERROR(DATE(YEAR([1]!ObrasNuevas[[#This Row],[FECHA ESTIMADA ENTRADA OPERACIÓN]]),MONTH([1]!ObrasNuevas[[#This Row],[FECHA ESTIMADA ENTRADA OPERACIÓN]]),DAY(1)),"Por definir")</f>
        <v>Por definir</v>
      </c>
      <c r="CJ315" s="32" t="str">
        <f>IFERROR(VLOOKUP([1]!ObrasNuevas[[#This Row],[TECNOLOGÍA]],[1]!TEC[#Data],2,FALSE),"")</f>
        <v/>
      </c>
      <c r="CK315" s="41" t="e">
        <f>[1]!ObrasNuevas[[#This Row],[MW]]</f>
        <v>#VALUE!</v>
      </c>
    </row>
    <row r="316" spans="84:89" x14ac:dyDescent="0.25">
      <c r="CF316" s="38" t="e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#VALUE!</v>
      </c>
      <c r="CG316" s="39" t="e">
        <f>[1]!ObrasNuevas[[#This Row],[NOMBRE PROYECTO]]</f>
        <v>#VALUE!</v>
      </c>
      <c r="CH316" s="39" t="e">
        <f>[1]!ObrasNuevas[[#This Row],[TIPO ELEMENTO]]</f>
        <v>#VALUE!</v>
      </c>
      <c r="CI316" s="40" t="str">
        <f>IFERROR(DATE(YEAR([1]!ObrasNuevas[[#This Row],[FECHA ESTIMADA ENTRADA OPERACIÓN]]),MONTH([1]!ObrasNuevas[[#This Row],[FECHA ESTIMADA ENTRADA OPERACIÓN]]),DAY(1)),"Por definir")</f>
        <v>Por definir</v>
      </c>
      <c r="CJ316" s="32" t="str">
        <f>IFERROR(VLOOKUP([1]!ObrasNuevas[[#This Row],[TECNOLOGÍA]],[1]!TEC[#Data],2,FALSE),"")</f>
        <v/>
      </c>
      <c r="CK316" s="41" t="e">
        <f>[1]!ObrasNuevas[[#This Row],[MW]]</f>
        <v>#VALUE!</v>
      </c>
    </row>
    <row r="317" spans="84:89" x14ac:dyDescent="0.25">
      <c r="CF317" s="38" t="e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#VALUE!</v>
      </c>
      <c r="CG317" s="39" t="e">
        <f>[1]!ObrasNuevas[[#This Row],[NOMBRE PROYECTO]]</f>
        <v>#VALUE!</v>
      </c>
      <c r="CH317" s="39" t="e">
        <f>[1]!ObrasNuevas[[#This Row],[TIPO ELEMENTO]]</f>
        <v>#VALUE!</v>
      </c>
      <c r="CI317" s="40" t="str">
        <f>IFERROR(DATE(YEAR([1]!ObrasNuevas[[#This Row],[FECHA ESTIMADA ENTRADA OPERACIÓN]]),MONTH([1]!ObrasNuevas[[#This Row],[FECHA ESTIMADA ENTRADA OPERACIÓN]]),DAY(1)),"Por definir")</f>
        <v>Por definir</v>
      </c>
      <c r="CJ317" s="32" t="str">
        <f>IFERROR(VLOOKUP([1]!ObrasNuevas[[#This Row],[TECNOLOGÍA]],[1]!TEC[#Data],2,FALSE),"")</f>
        <v/>
      </c>
      <c r="CK317" s="41" t="e">
        <f>[1]!ObrasNuevas[[#This Row],[MW]]</f>
        <v>#VALUE!</v>
      </c>
    </row>
    <row r="318" spans="84:89" x14ac:dyDescent="0.25">
      <c r="CF318" s="38" t="e">
        <f>_xlfn.IFS([1]!ObrasNuevas[[#This Row],[GCR]]=1,$B$6,[1]!ObrasNuevas[[#This Row],[GCR]]=2,$K$6,[1]!ObrasNuevas[[#This Row],[GCR]]=3,$T$6,[1]!ObrasNuevas[[#This Row],[GCR]]=4,$AC$6,[1]!ObrasNuevas[[#This Row],[GCR]]=5,$AL$6,[1]!ObrasNuevas[[#This Row],[GCR]]=6,$AU$6,[1]!ObrasNuevas[[#This Row],[GCR]]=8,$BD$6,[1]!ObrasNuevas[[#This Row],[GCR]]=7.1,$BM$6,[1]!ObrasNuevas[[#This Row],[GCR]]=7.2,$BV$6)</f>
        <v>#VALUE!</v>
      </c>
      <c r="CG318" s="39" t="e">
        <f>[1]!ObrasNuevas[[#This Row],[NOMBRE PROYECTO]]</f>
        <v>#VALUE!</v>
      </c>
      <c r="CH318" s="39" t="e">
        <f>[1]!ObrasNuevas[[#This Row],[TIPO ELEMENTO]]</f>
        <v>#VALUE!</v>
      </c>
      <c r="CI318" s="40" t="str">
        <f>IFERROR(DATE(YEAR([1]!ObrasNuevas[[#This Row],[FECHA ESTIMADA ENTRADA OPERACIÓN]]),MONTH([1]!ObrasNuevas[[#This Row],[FECHA ESTIMADA ENTRADA OPERACIÓN]]),DAY(1)),"Por definir")</f>
        <v>Por definir</v>
      </c>
      <c r="CJ318" s="32" t="str">
        <f>IFERROR(VLOOKUP([1]!ObrasNuevas[[#This Row],[TECNOLOGÍA]],[1]!TEC[#Data],2,FALSE),"")</f>
        <v/>
      </c>
      <c r="CK318" s="41" t="e">
        <f>[1]!ObrasNuevas[[#This Row],[MW]]</f>
        <v>#VALUE!</v>
      </c>
    </row>
    <row r="319" spans="84:89" x14ac:dyDescent="0.25">
      <c r="CI319" s="73"/>
      <c r="CK319" s="32"/>
    </row>
    <row r="320" spans="84:89" x14ac:dyDescent="0.25">
      <c r="CI320" s="73"/>
      <c r="CK320" s="32"/>
    </row>
    <row r="321" spans="87:89" x14ac:dyDescent="0.25">
      <c r="CI321" s="73"/>
      <c r="CK321" s="32"/>
    </row>
    <row r="322" spans="87:89" x14ac:dyDescent="0.25">
      <c r="CI322" s="73"/>
      <c r="CK322" s="32"/>
    </row>
    <row r="323" spans="87:89" x14ac:dyDescent="0.25">
      <c r="CI323" s="73"/>
      <c r="CK323" s="32"/>
    </row>
    <row r="324" spans="87:89" x14ac:dyDescent="0.25">
      <c r="CI324" s="73"/>
      <c r="CK324" s="32"/>
    </row>
    <row r="325" spans="87:89" x14ac:dyDescent="0.25">
      <c r="CI325" s="73"/>
      <c r="CK325" s="32"/>
    </row>
    <row r="326" spans="87:89" x14ac:dyDescent="0.25">
      <c r="CI326" s="73"/>
      <c r="CK326" s="32"/>
    </row>
    <row r="327" spans="87:89" x14ac:dyDescent="0.25">
      <c r="CI327" s="73"/>
      <c r="CK327" s="32"/>
    </row>
    <row r="328" spans="87:89" x14ac:dyDescent="0.25">
      <c r="CI328" s="73"/>
      <c r="CK328" s="32"/>
    </row>
    <row r="329" spans="87:89" x14ac:dyDescent="0.25">
      <c r="CI329" s="73"/>
      <c r="CK329" s="32"/>
    </row>
    <row r="330" spans="87:89" x14ac:dyDescent="0.25">
      <c r="CI330" s="73"/>
      <c r="CK330" s="32"/>
    </row>
    <row r="331" spans="87:89" x14ac:dyDescent="0.25">
      <c r="CI331" s="73"/>
      <c r="CK331" s="32"/>
    </row>
    <row r="332" spans="87:89" x14ac:dyDescent="0.25">
      <c r="CI332" s="73"/>
      <c r="CK332" s="32"/>
    </row>
    <row r="333" spans="87:89" x14ac:dyDescent="0.25">
      <c r="CI333" s="73"/>
      <c r="CK333" s="32"/>
    </row>
    <row r="334" spans="87:89" x14ac:dyDescent="0.25">
      <c r="CI334" s="73"/>
      <c r="CK334" s="32"/>
    </row>
    <row r="335" spans="87:89" x14ac:dyDescent="0.25">
      <c r="CI335" s="73"/>
      <c r="CK335" s="32"/>
    </row>
    <row r="336" spans="87:89" x14ac:dyDescent="0.25">
      <c r="CI336" s="73"/>
      <c r="CK336" s="32"/>
    </row>
    <row r="337" spans="87:89" x14ac:dyDescent="0.25">
      <c r="CI337" s="73"/>
      <c r="CK337" s="32"/>
    </row>
    <row r="338" spans="87:89" x14ac:dyDescent="0.25">
      <c r="CI338" s="73"/>
      <c r="CK338" s="32"/>
    </row>
    <row r="339" spans="87:89" x14ac:dyDescent="0.25">
      <c r="CI339" s="73"/>
      <c r="CK339" s="32"/>
    </row>
    <row r="340" spans="87:89" x14ac:dyDescent="0.25">
      <c r="CI340" s="73"/>
      <c r="CK340" s="32"/>
    </row>
    <row r="341" spans="87:89" x14ac:dyDescent="0.25">
      <c r="CI341" s="73"/>
      <c r="CK341" s="32"/>
    </row>
    <row r="342" spans="87:89" x14ac:dyDescent="0.25">
      <c r="CI342" s="73"/>
      <c r="CK342" s="32"/>
    </row>
    <row r="343" spans="87:89" x14ac:dyDescent="0.25">
      <c r="CI343" s="73"/>
      <c r="CK343" s="32"/>
    </row>
    <row r="344" spans="87:89" x14ac:dyDescent="0.25">
      <c r="CI344" s="73"/>
      <c r="CK344" s="32"/>
    </row>
    <row r="345" spans="87:89" x14ac:dyDescent="0.25">
      <c r="CI345" s="73"/>
      <c r="CK345" s="32"/>
    </row>
    <row r="346" spans="87:89" x14ac:dyDescent="0.25">
      <c r="CI346" s="73"/>
      <c r="CK346" s="32"/>
    </row>
    <row r="347" spans="87:89" x14ac:dyDescent="0.25">
      <c r="CI347" s="73"/>
      <c r="CK347" s="32"/>
    </row>
    <row r="348" spans="87:89" x14ac:dyDescent="0.25">
      <c r="CI348" s="73"/>
      <c r="CK348" s="32"/>
    </row>
    <row r="349" spans="87:89" x14ac:dyDescent="0.25">
      <c r="CI349" s="73"/>
      <c r="CK349" s="32"/>
    </row>
    <row r="350" spans="87:89" x14ac:dyDescent="0.25">
      <c r="CI350" s="73"/>
      <c r="CK350" s="32"/>
    </row>
    <row r="351" spans="87:89" x14ac:dyDescent="0.25">
      <c r="CI351" s="73"/>
      <c r="CK351" s="32"/>
    </row>
    <row r="352" spans="87:89" x14ac:dyDescent="0.25">
      <c r="CI352" s="73"/>
      <c r="CK352" s="32"/>
    </row>
    <row r="353" spans="87:89" x14ac:dyDescent="0.25">
      <c r="CI353" s="73"/>
      <c r="CK353" s="32"/>
    </row>
    <row r="354" spans="87:89" x14ac:dyDescent="0.25">
      <c r="CI354" s="73"/>
      <c r="CK354" s="32"/>
    </row>
    <row r="355" spans="87:89" x14ac:dyDescent="0.25">
      <c r="CI355" s="73"/>
      <c r="CK355" s="32"/>
    </row>
    <row r="356" spans="87:89" x14ac:dyDescent="0.25">
      <c r="CI356" s="73"/>
      <c r="CK356" s="32"/>
    </row>
    <row r="357" spans="87:89" x14ac:dyDescent="0.25">
      <c r="CI357" s="73"/>
      <c r="CK357" s="32"/>
    </row>
    <row r="358" spans="87:89" x14ac:dyDescent="0.25">
      <c r="CI358" s="73"/>
      <c r="CK358" s="32"/>
    </row>
    <row r="359" spans="87:89" x14ac:dyDescent="0.25">
      <c r="CI359" s="73"/>
      <c r="CK359" s="32"/>
    </row>
    <row r="360" spans="87:89" x14ac:dyDescent="0.25">
      <c r="CI360" s="73"/>
      <c r="CK360" s="32"/>
    </row>
    <row r="361" spans="87:89" x14ac:dyDescent="0.25">
      <c r="CI361" s="73"/>
      <c r="CK361" s="32"/>
    </row>
    <row r="362" spans="87:89" x14ac:dyDescent="0.25">
      <c r="CI362" s="73"/>
      <c r="CK362" s="32"/>
    </row>
    <row r="363" spans="87:89" x14ac:dyDescent="0.25">
      <c r="CI363" s="73"/>
      <c r="CK363" s="32"/>
    </row>
    <row r="364" spans="87:89" x14ac:dyDescent="0.25">
      <c r="CI364" s="73"/>
      <c r="CK364" s="32"/>
    </row>
    <row r="365" spans="87:89" x14ac:dyDescent="0.25">
      <c r="CI365" s="73"/>
      <c r="CK365" s="32"/>
    </row>
    <row r="366" spans="87:89" x14ac:dyDescent="0.25">
      <c r="CI366" s="73"/>
      <c r="CK366" s="32"/>
    </row>
    <row r="367" spans="87:89" x14ac:dyDescent="0.25">
      <c r="CI367" s="73"/>
      <c r="CK367" s="32"/>
    </row>
    <row r="368" spans="87:89" x14ac:dyDescent="0.25">
      <c r="CI368" s="73"/>
      <c r="CK368" s="32"/>
    </row>
    <row r="369" spans="87:89" x14ac:dyDescent="0.25">
      <c r="CI369" s="73"/>
      <c r="CK369" s="32"/>
    </row>
    <row r="370" spans="87:89" x14ac:dyDescent="0.25">
      <c r="CI370" s="73"/>
      <c r="CK370" s="32"/>
    </row>
    <row r="371" spans="87:89" x14ac:dyDescent="0.25">
      <c r="CI371" s="73"/>
      <c r="CK371" s="32"/>
    </row>
    <row r="372" spans="87:89" x14ac:dyDescent="0.25">
      <c r="CI372" s="73"/>
      <c r="CK372" s="32"/>
    </row>
    <row r="373" spans="87:89" x14ac:dyDescent="0.25">
      <c r="CI373" s="73"/>
      <c r="CK373" s="32"/>
    </row>
    <row r="374" spans="87:89" x14ac:dyDescent="0.25">
      <c r="CI374" s="73"/>
      <c r="CK374" s="32"/>
    </row>
    <row r="375" spans="87:89" x14ac:dyDescent="0.25">
      <c r="CI375" s="73"/>
      <c r="CK375" s="32"/>
    </row>
    <row r="376" spans="87:89" x14ac:dyDescent="0.25">
      <c r="CI376" s="73"/>
      <c r="CK376" s="32"/>
    </row>
    <row r="377" spans="87:89" x14ac:dyDescent="0.25">
      <c r="CI377" s="73"/>
      <c r="CK377" s="32"/>
    </row>
    <row r="378" spans="87:89" x14ac:dyDescent="0.25">
      <c r="CI378" s="73"/>
      <c r="CK378" s="32"/>
    </row>
    <row r="379" spans="87:89" x14ac:dyDescent="0.25">
      <c r="CI379" s="73"/>
      <c r="CK379" s="32"/>
    </row>
    <row r="380" spans="87:89" x14ac:dyDescent="0.25">
      <c r="CI380" s="73"/>
      <c r="CK380" s="32"/>
    </row>
    <row r="381" spans="87:89" x14ac:dyDescent="0.25">
      <c r="CI381" s="73"/>
      <c r="CK381" s="32"/>
    </row>
    <row r="382" spans="87:89" x14ac:dyDescent="0.25">
      <c r="CI382" s="73"/>
      <c r="CK382" s="32"/>
    </row>
    <row r="383" spans="87:89" x14ac:dyDescent="0.25">
      <c r="CI383" s="73"/>
      <c r="CK383" s="32"/>
    </row>
    <row r="384" spans="87:89" x14ac:dyDescent="0.25">
      <c r="CI384" s="73"/>
      <c r="CK384" s="32"/>
    </row>
    <row r="385" spans="87:89" x14ac:dyDescent="0.25">
      <c r="CI385" s="73"/>
      <c r="CK385" s="32"/>
    </row>
    <row r="386" spans="87:89" x14ac:dyDescent="0.25">
      <c r="CI386" s="73"/>
      <c r="CK386" s="32"/>
    </row>
    <row r="387" spans="87:89" x14ac:dyDescent="0.25">
      <c r="CI387" s="73"/>
      <c r="CK387" s="32"/>
    </row>
    <row r="388" spans="87:89" x14ac:dyDescent="0.25">
      <c r="CI388" s="73"/>
      <c r="CK388" s="32"/>
    </row>
    <row r="389" spans="87:89" x14ac:dyDescent="0.25">
      <c r="CI389" s="73"/>
      <c r="CK389" s="32"/>
    </row>
    <row r="390" spans="87:89" x14ac:dyDescent="0.25">
      <c r="CI390" s="73"/>
      <c r="CK390" s="32"/>
    </row>
    <row r="391" spans="87:89" x14ac:dyDescent="0.25">
      <c r="CI391" s="73"/>
      <c r="CK391" s="32"/>
    </row>
    <row r="392" spans="87:89" x14ac:dyDescent="0.25">
      <c r="CI392" s="73"/>
      <c r="CK392" s="32"/>
    </row>
    <row r="393" spans="87:89" x14ac:dyDescent="0.25">
      <c r="CI393" s="73"/>
      <c r="CK393" s="32"/>
    </row>
    <row r="394" spans="87:89" x14ac:dyDescent="0.25">
      <c r="CI394" s="73"/>
      <c r="CK394" s="32"/>
    </row>
    <row r="395" spans="87:89" x14ac:dyDescent="0.25">
      <c r="CI395" s="73"/>
      <c r="CK395" s="32"/>
    </row>
    <row r="396" spans="87:89" x14ac:dyDescent="0.25">
      <c r="CI396" s="73"/>
      <c r="CK396" s="32"/>
    </row>
    <row r="397" spans="87:89" x14ac:dyDescent="0.25">
      <c r="CI397" s="73"/>
      <c r="CK397" s="32"/>
    </row>
    <row r="398" spans="87:89" x14ac:dyDescent="0.25">
      <c r="CI398" s="73"/>
      <c r="CK398" s="32"/>
    </row>
    <row r="399" spans="87:89" x14ac:dyDescent="0.25">
      <c r="CI399" s="73"/>
      <c r="CK399" s="32"/>
    </row>
    <row r="400" spans="87:89" x14ac:dyDescent="0.25">
      <c r="CI400" s="73"/>
      <c r="CK400" s="32"/>
    </row>
    <row r="401" spans="87:89" x14ac:dyDescent="0.25">
      <c r="CI401" s="73"/>
      <c r="CK401" s="32"/>
    </row>
    <row r="402" spans="87:89" x14ac:dyDescent="0.25">
      <c r="CI402" s="73"/>
      <c r="CK402" s="32"/>
    </row>
    <row r="403" spans="87:89" x14ac:dyDescent="0.25">
      <c r="CI403" s="73"/>
      <c r="CK403" s="32"/>
    </row>
    <row r="404" spans="87:89" x14ac:dyDescent="0.25">
      <c r="CI404" s="73"/>
      <c r="CK404" s="32"/>
    </row>
    <row r="405" spans="87:89" x14ac:dyDescent="0.25">
      <c r="CI405" s="73"/>
      <c r="CK405" s="32"/>
    </row>
    <row r="406" spans="87:89" x14ac:dyDescent="0.25">
      <c r="CI406" s="73"/>
      <c r="CK406" s="32"/>
    </row>
    <row r="407" spans="87:89" x14ac:dyDescent="0.25">
      <c r="CI407" s="73"/>
      <c r="CK407" s="32"/>
    </row>
    <row r="408" spans="87:89" x14ac:dyDescent="0.25">
      <c r="CI408" s="73"/>
      <c r="CK408" s="32"/>
    </row>
    <row r="409" spans="87:89" x14ac:dyDescent="0.25">
      <c r="CI409" s="73"/>
      <c r="CK409" s="32"/>
    </row>
    <row r="410" spans="87:89" x14ac:dyDescent="0.25">
      <c r="CI410" s="73"/>
      <c r="CK410" s="32"/>
    </row>
    <row r="411" spans="87:89" x14ac:dyDescent="0.25">
      <c r="CI411" s="73"/>
      <c r="CK411" s="32"/>
    </row>
    <row r="412" spans="87:89" x14ac:dyDescent="0.25">
      <c r="CI412" s="73"/>
      <c r="CK412" s="32"/>
    </row>
    <row r="413" spans="87:89" x14ac:dyDescent="0.25">
      <c r="CI413" s="73"/>
      <c r="CK413" s="32"/>
    </row>
    <row r="414" spans="87:89" x14ac:dyDescent="0.25">
      <c r="CI414" s="73"/>
      <c r="CK414" s="32"/>
    </row>
  </sheetData>
  <mergeCells count="31">
    <mergeCell ref="C40:D40"/>
    <mergeCell ref="C41:D41"/>
    <mergeCell ref="C42:D42"/>
    <mergeCell ref="C43:D43"/>
    <mergeCell ref="C44:D44"/>
    <mergeCell ref="BV6:CD6"/>
    <mergeCell ref="B35:D35"/>
    <mergeCell ref="C36:D36"/>
    <mergeCell ref="C37:D37"/>
    <mergeCell ref="C38:D38"/>
    <mergeCell ref="C39:D39"/>
    <mergeCell ref="BV5:BZ5"/>
    <mergeCell ref="A6:A7"/>
    <mergeCell ref="B6:J6"/>
    <mergeCell ref="K6:S6"/>
    <mergeCell ref="T6:AB6"/>
    <mergeCell ref="AC6:AK6"/>
    <mergeCell ref="AL6:AT6"/>
    <mergeCell ref="AU6:BC6"/>
    <mergeCell ref="BD6:BL6"/>
    <mergeCell ref="BM6:BU6"/>
    <mergeCell ref="B1:CE1"/>
    <mergeCell ref="B2:CE2"/>
    <mergeCell ref="B3:CE3"/>
    <mergeCell ref="B4:CE4"/>
    <mergeCell ref="K5:S5"/>
    <mergeCell ref="T5:AB5"/>
    <mergeCell ref="AC5:AJ5"/>
    <mergeCell ref="AL5:AS5"/>
    <mergeCell ref="AU5:BC5"/>
    <mergeCell ref="BD5:BK5"/>
  </mergeCells>
  <printOptions horizontalCentered="1"/>
  <pageMargins left="0.39370078740157483" right="0.39370078740157483" top="1.1811023622047245" bottom="1.1811023622047245" header="0.59055118110236227" footer="0.39370078740157483"/>
  <pageSetup scale="47" orientation="landscape" r:id="rId1"/>
  <headerFooter differentFirst="1">
    <oddHeader>&amp;L&amp;G</oddHeader>
    <oddFooter>&amp;C&amp;"Tahoma,Normal"&amp;9&amp;K01+023 Página &amp;P de &amp;N
&amp;K05+000www.gob.mx/cenace</oddFooter>
    <firstHeader>&amp;L&amp;G&amp;R&amp;"Tahoma,Negrita"&amp;10&amp;K01+023Sistema de  Información del Mercado
Área Pública</firstHeader>
    <firstFooter>&amp;C&amp;"Tahoma,Normal"&amp;9&amp;K01+022Blvd. Adolfo López Mateos No. 2157. Col. Los Alpes. Álcaldía Álvaro Obregón. C.P. 01010, Ciudad de México
Tel: +52 55 5595 5400 Ext. 23100
&amp;K05+000www.gob.mx/cenace</first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Área Pública</vt:lpstr>
      <vt:lpstr>'Reporte Área Pública'!Área_de_impresión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Alberto Coronel de Lucio</dc:creator>
  <cp:lastModifiedBy>Jose Alberto Coronel de Lucio</cp:lastModifiedBy>
  <dcterms:created xsi:type="dcterms:W3CDTF">2025-07-22T22:37:22Z</dcterms:created>
  <dcterms:modified xsi:type="dcterms:W3CDTF">2025-07-22T22:38:31Z</dcterms:modified>
</cp:coreProperties>
</file>